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defaultThemeVersion="166925"/>
  <mc:AlternateContent xmlns:mc="http://schemas.openxmlformats.org/markup-compatibility/2006">
    <mc:Choice Requires="x15">
      <x15ac:absPath xmlns:x15ac="http://schemas.microsoft.com/office/spreadsheetml/2010/11/ac" url="C:\Users\ELIANA\OneDrive - Gobernacion de Antioquia\Gobernacion\Regalias\2019000040049 Dot Mob IUD\Subsanacion ajuste 2021\"/>
    </mc:Choice>
  </mc:AlternateContent>
  <xr:revisionPtr revIDLastSave="1" documentId="11_048C9A7CC84BB4B843EB5FFB40E4C1664DD95954" xr6:coauthVersionLast="36" xr6:coauthVersionMax="36" xr10:uidLastSave="{06A4E82B-D7DD-4A2A-AAFE-8DDF2F3C3399}"/>
  <bookViews>
    <workbookView xWindow="-21720" yWindow="-120" windowWidth="21840" windowHeight="13140" xr2:uid="{00000000-000D-0000-FFFF-FFFF00000000}"/>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19" i="1" l="1"/>
  <c r="Q119" i="1"/>
  <c r="R119" i="1"/>
  <c r="O109" i="1"/>
  <c r="O110" i="1"/>
  <c r="O111" i="1"/>
  <c r="O112" i="1"/>
  <c r="O113" i="1"/>
  <c r="O114" i="1"/>
  <c r="O115" i="1"/>
  <c r="O116" i="1"/>
  <c r="O117" i="1"/>
  <c r="O118" i="1"/>
  <c r="O108" i="1"/>
  <c r="O101" i="1"/>
  <c r="R75" i="1"/>
  <c r="Q75" i="1"/>
  <c r="P75" i="1"/>
  <c r="O74" i="1"/>
  <c r="O73" i="1"/>
  <c r="R83" i="1"/>
  <c r="Q83" i="1"/>
  <c r="P83" i="1"/>
  <c r="R71" i="1"/>
  <c r="Q71" i="1"/>
  <c r="P71" i="1"/>
  <c r="R37" i="1"/>
  <c r="Q37" i="1"/>
  <c r="P37" i="1"/>
  <c r="R24" i="1"/>
  <c r="Q24" i="1"/>
  <c r="P24" i="1"/>
  <c r="R16" i="1"/>
  <c r="Q16" i="1"/>
  <c r="P16" i="1"/>
  <c r="R123" i="1"/>
  <c r="Q123" i="1"/>
  <c r="P123" i="1"/>
  <c r="R107" i="1"/>
  <c r="Q107" i="1"/>
  <c r="P107" i="1"/>
  <c r="R97" i="1"/>
  <c r="Q97" i="1"/>
  <c r="P97" i="1"/>
  <c r="O97" i="1"/>
  <c r="P100" i="1"/>
  <c r="Q100" i="1"/>
  <c r="R100" i="1"/>
  <c r="O67" i="1"/>
  <c r="O68" i="1"/>
  <c r="O69" i="1"/>
  <c r="O66" i="1"/>
  <c r="O23" i="1"/>
  <c r="O22" i="1"/>
  <c r="O21" i="1"/>
  <c r="O20" i="1"/>
  <c r="O19" i="1"/>
  <c r="O18" i="1"/>
  <c r="O82" i="1"/>
  <c r="O81" i="1"/>
  <c r="O11" i="1"/>
  <c r="O80" i="1"/>
  <c r="O14" i="1"/>
  <c r="O15" i="1"/>
  <c r="O13" i="1"/>
  <c r="O12" i="1"/>
  <c r="O10" i="1"/>
  <c r="O9" i="1"/>
  <c r="O34" i="1"/>
  <c r="O33" i="1"/>
  <c r="O32" i="1"/>
  <c r="O31" i="1"/>
  <c r="O30" i="1"/>
  <c r="O29" i="1"/>
  <c r="O75" i="1" l="1"/>
  <c r="O83" i="1"/>
  <c r="O71" i="1"/>
  <c r="O37" i="1"/>
  <c r="O16" i="1"/>
  <c r="O24" i="1"/>
  <c r="O122" i="1"/>
  <c r="O121" i="1"/>
  <c r="O120" i="1"/>
  <c r="O106" i="1"/>
  <c r="O105" i="1"/>
  <c r="O104" i="1"/>
  <c r="O103" i="1"/>
  <c r="O102" i="1"/>
  <c r="O99" i="1"/>
  <c r="O98" i="1"/>
  <c r="O100" i="1" s="1"/>
  <c r="O123" i="1" l="1"/>
  <c r="O107" i="1"/>
  <c r="O119" i="1"/>
  <c r="F96" i="1"/>
  <c r="J91" i="1" l="1"/>
  <c r="J89" i="1"/>
  <c r="F89" i="1"/>
  <c r="F91" i="1"/>
  <c r="F94" i="1"/>
  <c r="F93" i="1"/>
  <c r="F95" i="1"/>
  <c r="J86" i="1"/>
  <c r="J85" i="1"/>
  <c r="F86" i="1"/>
  <c r="F85" i="1"/>
  <c r="J82" i="1"/>
  <c r="J81" i="1"/>
  <c r="J80" i="1"/>
  <c r="F82" i="1"/>
  <c r="F81" i="1"/>
  <c r="F80" i="1"/>
  <c r="J78" i="1"/>
  <c r="J77" i="1"/>
  <c r="F78" i="1"/>
  <c r="F77" i="1"/>
  <c r="J74" i="1"/>
  <c r="J73" i="1"/>
  <c r="F74" i="1"/>
  <c r="F73" i="1"/>
  <c r="J70" i="1"/>
  <c r="J69" i="1"/>
  <c r="J68" i="1"/>
  <c r="J67" i="1"/>
  <c r="J66" i="1"/>
  <c r="F70" i="1"/>
  <c r="F69" i="1"/>
  <c r="F68" i="1"/>
  <c r="F67" i="1"/>
  <c r="F66" i="1"/>
  <c r="J64" i="1"/>
  <c r="J63" i="1"/>
  <c r="F64" i="1"/>
  <c r="F63" i="1"/>
  <c r="J61" i="1"/>
  <c r="J60" i="1"/>
  <c r="J59" i="1"/>
  <c r="J58" i="1"/>
  <c r="J57" i="1"/>
  <c r="F61" i="1"/>
  <c r="F60" i="1"/>
  <c r="F59" i="1"/>
  <c r="F58" i="1"/>
  <c r="F57" i="1"/>
  <c r="J55" i="1"/>
  <c r="J54" i="1"/>
  <c r="F54" i="1"/>
  <c r="F55" i="1"/>
  <c r="J52" i="1"/>
  <c r="J51" i="1"/>
  <c r="J50" i="1"/>
  <c r="J49" i="1"/>
  <c r="J48" i="1"/>
  <c r="F52" i="1"/>
  <c r="F51" i="1"/>
  <c r="F50" i="1"/>
  <c r="F49" i="1"/>
  <c r="F48" i="1"/>
  <c r="F97" i="1" l="1"/>
  <c r="J46" i="1"/>
  <c r="J45" i="1"/>
  <c r="J43" i="1"/>
  <c r="J42" i="1"/>
  <c r="F42" i="1"/>
  <c r="F43" i="1"/>
  <c r="F46" i="1"/>
  <c r="F45" i="1"/>
  <c r="J40" i="1"/>
  <c r="J39" i="1"/>
  <c r="F40" i="1"/>
  <c r="F39" i="1"/>
  <c r="J36" i="1"/>
  <c r="J35" i="1"/>
  <c r="J34" i="1"/>
  <c r="J33" i="1"/>
  <c r="J32" i="1"/>
  <c r="J31" i="1"/>
  <c r="J30" i="1"/>
  <c r="J29" i="1"/>
  <c r="F36" i="1"/>
  <c r="F35" i="1"/>
  <c r="F34" i="1"/>
  <c r="F33" i="1"/>
  <c r="F32" i="1"/>
  <c r="F31" i="1"/>
  <c r="F30" i="1"/>
  <c r="F29" i="1"/>
  <c r="J27" i="1"/>
  <c r="J26" i="1"/>
  <c r="F27" i="1"/>
  <c r="F26" i="1"/>
  <c r="J20" i="1"/>
  <c r="J19" i="1"/>
  <c r="J18" i="1"/>
  <c r="F20" i="1"/>
  <c r="F19" i="1"/>
  <c r="F18" i="1"/>
  <c r="J10" i="1"/>
  <c r="J9" i="1"/>
  <c r="J7" i="1"/>
  <c r="J6" i="1"/>
  <c r="J5" i="1"/>
  <c r="F10" i="1"/>
  <c r="F9" i="1"/>
  <c r="F7" i="1"/>
  <c r="F6" i="1"/>
  <c r="F5" i="1"/>
</calcChain>
</file>

<file path=xl/sharedStrings.xml><?xml version="1.0" encoding="utf-8"?>
<sst xmlns="http://schemas.openxmlformats.org/spreadsheetml/2006/main" count="336" uniqueCount="239">
  <si>
    <t xml:space="preserve">REALIZAR LA DOTACIÓN DE ESPACIO COLABORATIVO EMPRENDIMIENTO </t>
  </si>
  <si>
    <t xml:space="preserve">REALIZAR LA DOTACIÓN ESPACIO ÁREA COWORKING </t>
  </si>
  <si>
    <t xml:space="preserve">REALIZAR LA DOTACIÓN ESPACIO SALA DE PROFESORES </t>
  </si>
  <si>
    <t xml:space="preserve">REALIZAR LA DOTACIÓN ESPACIO COORDINACIONES </t>
  </si>
  <si>
    <t xml:space="preserve">REALIZAR DOTACIÓN ESPACIO DOTACIÓN ZONA TRABAJO COMÚN </t>
  </si>
  <si>
    <t xml:space="preserve">REALIZAR LA DOTACIÓN ESPACIO DIRECCION DE PLANEACION, DIRECCION DE TECNOLOGIA, VICERRECTORÍA DE EXTENSIÓN,
VICERRECTORÍA ACADÉMICA, VICERRECTORÍA ADMINISTRATIVA Y
FINANCIERA BIENESTAR Y SECRETARIA GENERAL </t>
  </si>
  <si>
    <t xml:space="preserve">REALIZAR LA DOTACIÓN ESPACIO CENTROS DE ACOMPAÑAMIENTO Y SEGUIMIENTO </t>
  </si>
  <si>
    <t xml:space="preserve">REALIZAR LA DOTACIÓN ESPACIO ASESOR RECTORÍA </t>
  </si>
  <si>
    <t xml:space="preserve">REALIZAR LA DOTACIÓN ESPACIO SALA DE ESPERA RECTORÍA </t>
  </si>
  <si>
    <t xml:space="preserve">REALIZAR LA DOTACIÓN ESPACIO RECTORÍA Y SALA DE REUNIONES </t>
  </si>
  <si>
    <t xml:space="preserve">REALIZAR LA DOTACIÓN ESPACIO CONSEJO DIRECTIVO </t>
  </si>
  <si>
    <t xml:space="preserve">REALIZAR LA DOTACIÓN DE ESPACIO COLABORATIVO CO-CREACIÓN </t>
  </si>
  <si>
    <t xml:space="preserve">REALIZAR LA DOTACIÓN ESPACIO COLABORATIVO INNOVACIÓN </t>
  </si>
  <si>
    <t xml:space="preserve">REALIZAR LA DOTACIÓN ESPACIO BARRAS AUX </t>
  </si>
  <si>
    <t xml:space="preserve">REALIZAR LA DOTACIÓN ESPACIO DE REGISTRO Y CONTROL </t>
  </si>
  <si>
    <t xml:space="preserve">REALIZAR LA DOTACIÓN ESPACIO CENTROS DE ATENCIÓN </t>
  </si>
  <si>
    <t xml:space="preserve">REALIZAR LA DOTACIÓN ESPACIO DATACENTER </t>
  </si>
  <si>
    <t xml:space="preserve">Actividad </t>
  </si>
  <si>
    <t>Cantidad</t>
  </si>
  <si>
    <t>Descripción</t>
  </si>
  <si>
    <t>Elemento a adqurir</t>
  </si>
  <si>
    <t xml:space="preserve">Señalización digital institucional </t>
  </si>
  <si>
    <t xml:space="preserve">Estudio de Grabación y emisión de contenidos </t>
  </si>
  <si>
    <t xml:space="preserve">Realizar adquisición de Equipo de cómputo LENOVO V530S SFF Core􀂌􀂌 i7-8700 </t>
  </si>
  <si>
    <t>Activdades Nuevas</t>
  </si>
  <si>
    <t>Valor final estimado</t>
  </si>
  <si>
    <t xml:space="preserve">valor  total </t>
  </si>
  <si>
    <t>Valor total</t>
  </si>
  <si>
    <t xml:space="preserve">Precio unitario </t>
  </si>
  <si>
    <t>Precio  Unitario</t>
  </si>
  <si>
    <t>*Laterales y Superficie fabricada en Aglomerado de 36 mm enchapado en laminado de alta presión doble cara y canto
rígido PVC de 2mm en todo el perímetro.
*Posee un faldero de refuerzo internamente para darle estructura a la barra.  Incluye 2 Ductos Horizontales con bandeja organizadora de cableado, cada uno con 2 salidas de tomas, fabricado en lámina de Acero inox cepillado cal 20. Cuenta con un ducto vertical en acero inox cal 20 cepillado para la conducción de cableado hasta los
ductos horizontales</t>
  </si>
  <si>
    <t>Asiento de carcasa de plástico fabricada en inyección de polipropileno reforzado con fibra de vidrio.
Estructura tubular de tubo redondo de 7/8" (22mm) calibre 16, doblada para recibir  y  ajustar el espaldar y el asiento.
Brazos cerrados, fabricados en polipropileno reforzado con fibra de vidrio.
Certificación CATAS (ejecución de ensayos a materias primas, productos y embalajes que garantiza excelente calidad, ciclo de vida del producto y alto desempeño).</t>
  </si>
  <si>
    <t>PUESTO COORDINADOR BRIN O SIMILAR</t>
  </si>
  <si>
    <t>Estructura diseñada en forma de diamante.
Estructura metálica de 55mm x 55mm en cal 16mm: Blanco, Gris y Negro.
Tubería cuadrada de 40x40mm y perfiles de acero CR cal 16. Con herrajes en inyección de aluminio.
Superficie: en aglomerado de 19mm HPL (Laminado de alta presión): Madera y Blanco.
Cajoneras/archivador metálico 1X1
Pasa cables rectangular plástico fabricado en inyección de polipropileno</t>
  </si>
  <si>
    <t>MECANISMO SYNCRO AUTO-PESANTE EFIT dispone de 4 posiciones de respaldo definidas, con recorridos programados de 10º desde la posición de bloqueo,
Con tecnología ACS (air confort system)
*Altura del asiento.
*Apoyo Lumbar Adaptativo.
*Sistema Traslación de asiento
Sistema auto-retorno
Regulación de tensión.
* Basculación sincronizada. 4 posiciones.</t>
  </si>
  <si>
    <t>*Carcasa de polipropileno (P.P) + F.V.
*Estructura inferior de Pletinas de tubo de acero.
Carcasa inferior de polipropileno de recubrimiento de la estructura. 
Estructura fabricada con tubo cilíndrico de Acero.
Asiento Tapizado con acolchado ergonómico inferior (110- 120 kg/m3) en acabados tapizado o PUR.
Conteras en acabado negro.
Estructura opcional en:
*Patas de madera con forma cónica en acabado de madera de haya natural o lacada en negro.</t>
  </si>
  <si>
    <t>Estructura diseñada en forma de diamante.
Estructura metálica de 55mm x 55mm en cal16mm: Blanco, Gris y Negro.
Tubería cuadrada de 40x40mm y perfiles de acero CR cal 16. Con herrajes en inyección de aluminio.
Superficie: en aglomerado de 19mm HPL (Laminado de alta presión): Madera y Blanco.
Cajoneras/archivador metálico 1X1
4.Pasa cables rectangular plástico fabricado en inyección de polipropileno.</t>
  </si>
  <si>
    <t>Estructura diseñada en forma de diamante.
Estructura metálica de 55mm x 55mm en cal 16mm: Blanco, Gris y Negro.
Tubería cuadrada de 40x40mm y perfiles de acero CR cal 16. Con herrajes en inyección de aluminio.
Superficie: en aglomerado de 19mm HPL (Laminado de alta presión): Madera y Blanco.
Cajoneras/archivador metálico 1X1 Pasa cables rectangular plástico fabricado en inyección de polipropileno.</t>
  </si>
  <si>
    <t>Brazos graduables en altura y antebrazo con desplazamiento.
Espaldar con contacto permanente y bloqueo en 3 posiciones.
Perilla para graduar la tensión del espaldar.
Apoyo lumbar regulable.
5 Rodachinas doble pista en nylon. 100%.
Asiento Tapizado en gris</t>
  </si>
  <si>
    <t>BARRA ALTAS DIMENSIONES</t>
  </si>
  <si>
    <t>TABURETE TIPO SKOOT O SIMILAR</t>
  </si>
  <si>
    <t>Superficie melamina 25mm 1200x600mm Altura 1050mm
Fuste en tubo tipo C.R de 2 1/2" Cal. 16 Arandela de base en chapa metálica y tubos sección cuadrada para sujeción de superficie.
Acabado en pintura epoxi poliéster O SIMILAR.</t>
  </si>
  <si>
    <t>Asiento inyectado en poliuretano rígido.
Estructura en tubo de 1/2” con espesor de 6,8 mm. Acabado superficial en pintura epoxi poliéster o cromado trivalente.
Antideslizantes de plástico inyectado en poliuretano para evitar el rayado y con enganche de unión para crear hileras. Textura en cara superior que evita el deslizamiento del usuario.
Apoyo óptimo para cresta sacra del usuario</t>
  </si>
  <si>
    <t>MESA AUX TIPO KOSCH O SIMILAR</t>
  </si>
  <si>
    <t>Mesa de café MESA AUX. BAJA
Superficie: Laminado de Alta presión de 19mm Tubo CR redondo de 3" y Tubo cal 14.
Estructura: pintura epoxi-poliéster negro, blanco o gris. Medidas: H-500 500X500 mm</t>
  </si>
  <si>
    <t>BARRA TIPO METROPOLI O SIMILAR</t>
  </si>
  <si>
    <t>Laterales y Superficie fabricada en Aglomerado de 36 mm enchapado en laminado de alta presión doble cara y canto rígido PVC de 2mm.
*Posee un faldero de refuerzo internamente para darle estructura a la barra.
Incluye 2 Ductos Horizontales
Con pasacable y el cableado baja por un costado.
Medidas : Altura 105x210x80 cm., patas con niveladores, con conectividad</t>
  </si>
  <si>
    <t>ALMOHADAS TIPO CLUOD</t>
  </si>
  <si>
    <t>CLOUD es una almohada cómoda, diferente y divertida, pensada para espacios de permanencia, ocio, descanso, reunión y entretenimiento.
Es un producto liviano, fácil de manipular y muy resistente al tráfico pesado.
Medidas : 140*120*30 Densidad.</t>
  </si>
  <si>
    <t>SILLA CON TABLERA TIPO SAT O SIMILAR</t>
  </si>
  <si>
    <t>SILLA TIPO SAT marca PLUST O SIMILAR
* Superficie de apoyo giratorio.
* Ideal para descansos breves en espacios
públicos de gran afluencia como áreas de descanso y espacios de uso comercial como salas de estudio.
Fabricado en polietileno.
Estructura en polietileno rotomoldeado y pala en fenólico negro</t>
  </si>
  <si>
    <t>MESAS TIPO TRAMA ESPECIAL O
SIMILAR CON CONECTIVIDAD</t>
  </si>
  <si>
    <t>Perfil de aluminio extrudido de sección trilocular de 1,5 mm de espesor, pintado con recubrimiento de polvo epoxi en acabado aluminizado, blanco o negro.
Unión: Fabricada en aluminio inyectado con recubrimiento de polvo epoxi. En acabado aluminizado o blanco.
Columna: Perfil de 100 x 60 mm, fabricado en aluminio extrudido de 2 mm de espesor. acabados aluminizado, blanco y negro. 
Pies: Pie de aluminio inyectado en acabado aluminizado, blanco o pulido.
Incluido Grommet (2 salidas de poder, 2 salidas USB, 1 salida de datos y cable de 45cm)</t>
  </si>
  <si>
    <t>SILLA TIPO EFIT O SIMILAR
COMO LA DE LOS COUNTER</t>
  </si>
  <si>
    <t>MECANISMO SYNCRO AUTO-PESANTE
EFIT dispone de 4 posiciones de respaldo definidas, con recorridos
programados de 10º desde la posición de bloqueo, Con tecnología ACS (air confort system)
*Altura del asiento.
*Apoyo Lumbar Adaptativo.
*Sistema Traslación de asiento
Sistema auto-retorno
Regulación de tensión.
* Basculación sincronizada. 4 posiciones</t>
  </si>
  <si>
    <t>TABLERO RODANTE TIPO PILLANS O
SIMILAR</t>
  </si>
  <si>
    <t>1. Superficie escribible: Superficie
con recubrimiento en fórmica. Doble cara. Con o sin cuadricula.
2. Marco: Estructura tubular C.R. redondo de 1 1/2” y tubo rect. de 40 x 20mm cal 16.
*Pintura en polvo epoxipoliester de aplicación electrostática. Blanco, gris,negro, azul, verde y amarillo.
3. Porta borrador: en lamina de CR, CAL16, extruido con aristas, recubiertas en nylon, sin filos ni puntas.
- Pintura en polvo epoxipoliester de aplicación electrostática
4. Rodachinas: piso duro 65 mm de diam.
2 ruedas con freno y 2 sin freno.
5. Accesorio adicional: Borrador en plástico inyectado de 150mm x 50mm y rotuladores de borrador en seco
recargable.</t>
  </si>
  <si>
    <t>Superficie melamínica de 90 y 120 grs./m2, con certificación PEFC de 25 mm de grosor.
Cantos de 2 mm, aplicado con cola termofusible y redondeado a R =2 mm. Elevada durabilidad y reciclable 100%.
* Estructura: Patas de 50 x 50 mm con un e=1,5 mm y travesaños inferiores de sección de 40 x 40 mm con un e=2 mm, fabricados con perfil de acero laminado en caliente y decapado, en acabados aluminizado RAL 9006 y blanco con pintura epoxi.
*Las mesas dobles con pata retranqueada permiten realizar configuraciones de 4 o más puestos de trabajo en los que las patas centrales están retranqueadas respecto del borde de la mesa lo que facilita la movilidad en puestos colectivos y nómadas.</t>
  </si>
  <si>
    <r>
      <t xml:space="preserve">Brazos graduables en altura y antebrazo con desplaz.
Espaldar con contacto permanente y bloqueo en 3 posiciones.
Perilla para graduar la tensión del espaldar.
Apoyo lumbar regulable.
5 Rodachinas doble pista en nylon 100%.
Regulación de la prof. del asiento. (mecanismo de traslación)
Espaldar en marco de Nylon con protección UV. Malla en poliester con resist. a la tracción.
</t>
    </r>
    <r>
      <rPr>
        <b/>
        <sz val="11"/>
        <color theme="1"/>
        <rFont val="Calibri"/>
        <family val="2"/>
        <scheme val="minor"/>
      </rPr>
      <t>Silla evaluada y aprobada por la ARL de Sura</t>
    </r>
  </si>
  <si>
    <t>* Superficie melamínica de 90 y 120 grs./m2, con certificación PEFC de 25 mm de grosor.
Cantos de 2 mm, aplicado con cola termofusible y redondeado a R =2 mm.
Elevada durabilidad y reciclable 100%.
* Estructura: Patas de 50 x 50 mm con un e=1,5 mm y travesaños inferiores de sección de 40 x 40 mm con un e=2 mm, fabricados con perfil de acero laminado en caliente y decapado, en acabados aluminizado RAL 9006 y blanco con pintura epoxica.
*Las mesas dobles con pata retranqueada permiten realizar configuraciones de 4 o más puestos de trabajo en los que las patas centrales están retranqueadas respecto
del borde de la mesa lo que facilita la movilidad en puestos colectivos y nómadas.</t>
  </si>
  <si>
    <t>PUESTO EN L VITAL CON
ALMACENAMIENTO</t>
  </si>
  <si>
    <t>Superficie melamínica de 90 y 120 grs./m2,
con certificación PEFC de 25 mm de grosor.
Cantos de 2 mm, aplicado con cola termofusible y redondeado a R =2 mm.
Elevada durabilidad y reciclable 100%.
* Estructura: Patas de 50 x 50 mm con un e=1,5 mm y travesaños inferiores de sección de 40 x 40 mm con un e=2 mm, fabricados con perfil de acero laminado en caliente y decapado, en acabados aluminizado RAL 9006 y blanco con pintura epoxi.
*Las mesas dobles con pata retranqueada permiten realizar configuraciones de 4 o más puestos de trabajo en los que las patas centrales están retranqueadas respecto del borde de la mesa lo que facilita la movilidad en puestos colectivos y nómadas</t>
  </si>
  <si>
    <t>Brazos graduables en altura y antebrazo con desplazamiento.
Espaldar con contacto permanente y bloqueo en 3 posiciones.
Perilla para graduar la tensión del espaldar.
Apoyo lumbar regulable.
5 Rodachinas doble pista en nylon 100%.</t>
  </si>
  <si>
    <t>SILLA OPERATIVA-SILLA JOBS</t>
  </si>
  <si>
    <t>Brazos graduables en altura y antebrazo con desplaz.
Espaldar con contacto permanente y bloqueo en 3 posiciones.
Perilla para graduar la tensión del espaldar.
Apoyo lumbar regulable.
5 Rodachinas doble pista en nylon 100%.
Regulación de la prof. del asiento. (mecanismo de traslación)
Espaldar en marco de Nylon con protección
UV. Malla en poliester con resist. a la tracción.
Silla evaluada y aprobada por la ARL de Sura</t>
  </si>
  <si>
    <t>SILLA INTERLOCUTORA- SILLA
REWIND MALLA</t>
  </si>
  <si>
    <t>Asiento de carcasa de plástico fabricada en inyección de polipropileno reforzado con fibra de vidrio.
Estructura tubular de tubo redondo de 7/8" (22mm) calibre 16, doblada para recibir y ajustar el espaldar y el asiento.
Brazos cerrados, fabricados en polipropileno reforzado con fibra de vidrio.
Certificación CATAS (ejecución de ensayos a materias primas, productos y embalajes que garantiza excelente calidad, ciclo de vida del producto y alto desempeño)</t>
  </si>
  <si>
    <t>LINEA SOFA XILON 3 PUESTOS</t>
  </si>
  <si>
    <t>Asiento y espaldar con estructura interna de tubería cuadrada de 1” y rectangular de 3”x
1”calibre 16. Espuma laminada densidad 30 de 5 cm de espesor y de 1cm de espesor
densidad 60. Resortados.
Lateral Brazos con estructura interna en tubería rectangular de 3” x 1” calibre 16
enlonada en polipropileno
Estructura en tubo de sección cuadrada tipo C.R. electrosoldado por MIG, pintura epoxipoliéster o cromado.
Laterales con estructura interna en tuberia
rectangular de 3” x 1” cal. 16, entonada en polipropileno.</t>
  </si>
  <si>
    <t>MESA AUX BAJA BASE TRINEO
60X60CM</t>
  </si>
  <si>
    <t>Mesa auxiliar Superf. 19mm formica
trineo H-310 600 X 600 mm Pintada</t>
  </si>
  <si>
    <t>PUESTO DE TRABAJO EN L BRIN</t>
  </si>
  <si>
    <t>SILLA REWIND INTERLOCUTORA</t>
  </si>
  <si>
    <t>Brazos graduables en altura y antebrazo con desplazamiento.
Espaldar con contacto permanente y bloqueo en 3 posiciones.
Perilla para graduar la tensión del espaldar.
Apoyo lumbar regulable.
5 Rodachinas doble pista en nylon. 100%.</t>
  </si>
  <si>
    <t>Asiento de carcasa de plástico fabricada en
inyección de polipropileno reforzado con fibra
de vidrio.
Estructura tubular de tubo redondo de 7/8" (22mm) calibre 16, doblada para recibir y ajustar el espaldar y el asiento.
Brazos cerrados, fabricados en polipropileno reforzado con fibra de vidrio.
Certificación CATAS (ejecución de ensayos a materias primas, productos y embalajes que garantiza excelente calidad, ciclo de vida del producto y alto desempeño)</t>
  </si>
  <si>
    <t>MESA KOSCH DIAM. 80CM</t>
  </si>
  <si>
    <t>Mesa Kosch H-730 Redonda
Diámetro 800mm
Superficie: Laminado de Alta presión de 25mm
Tubo CR redondo de 3" y Tubo cal 14.
Estructura: pintura epoxi-poliéster negro, blanco o gris.
Medidas: 80 x h73cm</t>
  </si>
  <si>
    <t>ALMACENAMIENTO JONES</t>
  </si>
  <si>
    <t>ARMARIO DOBLE JONES
Espacio apto para AZ Armario modular
Fabricado Laminado de Alta presión de 19mm Medidas:
1200x420xh740mm.</t>
  </si>
  <si>
    <t>ISLA EVOLUA 4 PUESTOS DE
TRABAJO CON CAJONERA</t>
  </si>
  <si>
    <t>Brazos graduables en altura y antebrazo con desplazamiento.
Espaldar con contacto permanente y bloqueo en 3 posiciones.
Perilla para graduar la tensión del espaldar.
Apoyo lumbar regulable.
Rodachinas doble pista en nylon 100%.</t>
  </si>
  <si>
    <t>ARMARIO DOBLE JONES
Espacio apto para AZ Armario modular Fabricado Laminado de Alta presión de 19mm Medidas: 1200x420xh740mm</t>
  </si>
  <si>
    <t>Asiento de carcasa de plástico fabricada en inyección de polipropileno reforzado con fibra de vidrio.
Estructura tubular de tubo redondo de 7/8" (22mm) calibre 16, doblada para recibir y ajustar el espaldar y el asiento.
Brazos cerrados, fabricados en polipropileno reforzado con fibra de vidrio.
Certificación CATAS (ejecución de ensayos a materias primas, productos y embalajes que garantiza excelente calidad, ciclo de vida del producto y alto desempeño</t>
  </si>
  <si>
    <t>Brazos graduables en altura y antebrazo con desplazamiento.
Espaldar con contacto permanente y bloqueo en 3 posiciones.
Perilla para graduar la tensión del espaldar. 
Apoyo lumbar regulable.
5 Rodachinas doble pista en nylon 100%.</t>
  </si>
  <si>
    <t>Base pedestal de aluminio con altura de 60mm, recubierta con pintura electrostática poliester en polvo. Se une a la superficie por medio de una cornisa de poliamida - nylon 6,6, reforzado (con fibra de vidrio) al 30%.
Con conectividad. (INCLUYE canaleta, pasacable rect. y vertebra) Estructura y conectividad: Formica: spiced
chesnut y blanco.
Superficie: 2. Superficie: 150x70cm + retorno de 60x80cm HPL (Laminado de alta presión): Spiced chesnut y Blanco. Cajoneras: Frente en fórmica HPL (Laminado de alta presión): Spiced chesnut y Blanco.</t>
  </si>
  <si>
    <t>ISLA 10 Puestos de trabajo,
Superficies 1,20x 0,60 con conectividad y divisoria en vidrio.
Base pedestal de aluminio con altura de 60mm, recubierta con pintura electrostática poliéster en polvo.
Con conectividad. (INCLUYE canaleta, pasacable rect. y vertebra) Estructura y conectividad: Formica: spiced
chesnut y blanco.
Superficie: 2. Superficie: 150x70cm + retorno de 60x80cm HPL (Laminado de alta presión): Spiced chesnut y Blanco.
Cajoneras: Frente en fórmica HPL (Laminado de alta presión): Spiced chesnut y Blanco.</t>
  </si>
  <si>
    <t>Brazos graduables en altura y antebrazo con
desplazamiento.
Espaldar con contacto permanente y bloqueo
en 1 posición.
Perilla para graduar la tensión del espaldar.
Apoyo lumbar regulable.
Rodachinas doble pista en nylon 100%.</t>
  </si>
  <si>
    <t>8 superficies 1,20x 0,60 con conectividad
Base pedestal de aluminio con altura de 60mm, recubierta con pintura electrostática poliester en polvo.
Con conectividad. (INCLUYE canaleta,
pasacable rect. y vertebra)
Estructura y conectividad: Formica: spiced chesnut y blanco.
Superficie: HPL (Laminado de alta presión):
Spiced chesnut y Blanco.
Cajoneras: Frente en fórmica HPL (Laminado
de alta presión): Spiced chesnut y Blanco.</t>
  </si>
  <si>
    <t>Realizar la adquisición de equipo de computo HP 400 G5 SFF Core i3</t>
  </si>
  <si>
    <t>Realizar la adquisición Lente Proyector</t>
  </si>
  <si>
    <t>Realizar la adquisición Pandora PK3-SERVER</t>
  </si>
  <si>
    <t>Realizar la adquisición Proyector PT-RQ32K digital DLP</t>
  </si>
  <si>
    <t xml:space="preserve"> ET-D75LE10: TLD+ 1.3-1.7:1.</t>
  </si>
  <si>
    <t>Lente Proyector</t>
  </si>
  <si>
    <t>Single Output, Dual Xeon SSD 3.4TB Raid 4.</t>
  </si>
  <si>
    <t>Pandora PK3-SERVER</t>
  </si>
  <si>
    <t>Laser diodos (Clase 1), Light-source life:
digital DLP de 3 chips y resolución 4K UHD 27.000 Contraste 20.000. Peso: 83kg (183 lb)/peso
conectividad: menos de 10 W HDBaseT único, HDMI 2.0 (HDCP2.2, HDR10), DP 1.2 (HDCP 1.3),
Quad 3G/12G SDI/ 3 años de garantía.</t>
  </si>
  <si>
    <t xml:space="preserve">Proyector PTQ-32K,  PT-RQ32K </t>
  </si>
  <si>
    <t>Estructura diseñada en forma de diamante que le da un toque de modernismo y elegancia.
1.Estructura metálica de 55mm x 55mm en cal 16mm: Blanco, Gris y Negro.
Tubería cuadrada de 40x40mm y perfiles de acero CR cal 16. Con herrajes en inyección de aluminio.
2. Superficie: en aglomerado de 19mm HPL(Laminado de alta presión): Madera y Blanco.
3. Cajoneras/archivador metálico 1X1 
4. Vidrios divisores:Blanco nieve o Blanco hielo
5. Pasa cables rectangular plástico fabricado en inyección de polipropileno.</t>
  </si>
  <si>
    <t>Dispone de 4 posiciones de respaldo definidas, con recorridos
programados de 10º desde la posición de bloqueo,
* Con tecnología ACS (air comfort system) 
*Altura del asiento.
*Apoyo Lumbar Adaptativo.
*Sistema Traslacion de asiento
• Sistema auto-retorno
Regulación de tensión.
* Basculación sincronizada. 4 posiciones</t>
  </si>
  <si>
    <t>PUESTOS TRABAJO TIPO BRIN LINEALES O SIMILARES + ARCHIVADOR</t>
  </si>
  <si>
    <t>SILLA OPERATIVA-SILLA TIPO JOBS CON CABECERO O SIMILAR</t>
  </si>
  <si>
    <t>SISTEMA TIPO SOFT SEATING OHM O SIMILAR</t>
  </si>
  <si>
    <t>TABLERO RODANTE TIPO PILLANS O SIMILAR DOBLE CARA (RAYABLE Y AFICHABLE)</t>
  </si>
  <si>
    <t>Sistema de puff modulares orientado a espacios de circulación salas de espera.
MÓDULO CURVO 45° SENCILLO SIN TOMA ELÉCTRICA - ACABADO SILVERTEX varios Colores</t>
  </si>
  <si>
    <t>Sistema de puff modulares orientado a espacios de circulación salas de espera.
MÓDULO RECTANGULAR SENCILLO SIN TOMA ELÉCTRICA - ACABADO SILVERTEX varios Colores</t>
  </si>
  <si>
    <t>Sistema de puff modulares orientado a espacios de circulación salas de espera.
MÓDULO CIRCULAR SENCILLO SIN TOMA ELÉCTRICA - ACABADO SILVERTEX varios Colores</t>
  </si>
  <si>
    <t>Cara Frontal: Pizarra en aglomerado de 15mm enchapado en la cara frontal, con canto rígido PVC.
Cara posterior: Panel afichable en aglomerado de 15mm con recubrimiento de EVA y tapiado.
Estructura fabricada en tubo CR redondo de 1 1/2" y tubo rectangular de 40x20mm CL 16, acabado en pintura en polvo epoxi poliéster
Rodachinas: piso duro 65 mm de diam. 2 ruedas con freno y 2 sin freno.</t>
  </si>
  <si>
    <t>SILLA TIPOCRICK O SIMILAR, TIPO
AUDITORIO, CONFERENCIA, SOLO LAS SILLAS</t>
  </si>
  <si>
    <t>* Uso efectivo del espacio.
* Aprendizaje individual, grupal o magistral,Incrementando la interacción.
* Tableta de escritura que cuenta con el área de trabajo suficiente para desarrollar las actividades.</t>
  </si>
  <si>
    <t>MESAS DE REUNIONES VITAL PRO MESAS 2,40X1,20MT CON
CONECTIVIDAD</t>
  </si>
  <si>
    <t>SILLA JOBS O SIMILAR</t>
  </si>
  <si>
    <t>MESAS DE REUNIONES VITAL PRO 2,40 X 1,20 MT CON CONECTIVIDAD</t>
  </si>
  <si>
    <t>SILLA OPERATIVA-SILLA JOBS CON CABECERO</t>
  </si>
  <si>
    <t>PUESTO EN L CON CAJONERA BRIN O SIMILAR
(incluye archivador)</t>
  </si>
  <si>
    <t>(incluye archivador)
Estructura metálica de 55mm x 55mm en cal16mm: Blanco, Gris y Negro.
Tubería cuadrada de 40x40mm y perfiles de acero CR cal 16. Con herrajes en inyección de aluminio.
Superficie: 150X70cm + retorno con cajonera. en aglomerado de 19mm HPL (Laminado de alta presión): Madera y Blanco.
Cajoneras/archivador metálico 1X1 
5. Pasa cables rectangular plástico fabricado en inyección de polipropileno.</t>
  </si>
  <si>
    <t>4 superficies 1,50x 0,70, con conectividad y divisoria en vidrio.
Base pedestal de aluminio con altura de 60mm, recubierta con pintura electrostática poliester en polvo.
Con conectividad. (INCLUYE canaleta, pasacable rect. y vertebra)
Estructura y conectividad: Formica: spiced chesnut y blanco.
Superficie: 150x70cm + retorno de 60x80cm HPL (Laminado de alta presión): Spiced chesnut y Blanco.
Cajoneras: Frente en fórmica HPL (Laminado de alta presión): Spiced chesnut y Blanco.</t>
  </si>
  <si>
    <t>(incluye archivador)
Estructura metálica de 55mm x 55mm en cal
16mm: Blanco, Gris y Negro.
Tubería cuadrada de 40x40mm y perfiles de
acero CR cal 16. Con herrajes en inyección
de aluminio.
Superficie: 150X70cm + retorno con cajonera.
en aglomerado de 19mm HPL (Laminado de
alta presión): Madera y Blanco.
Cajoneras/archivador metálico 1X1
5. Pasa cables rectangular plástico fabricado
en inyección de polipropileno.</t>
  </si>
  <si>
    <t>SILLA OPERATIVA-SILLA JOBS O SIMILAR</t>
  </si>
  <si>
    <t xml:space="preserve">ALMACENAMIENTO JONES O SIMILAR
ARMARIO DOBLE JONES  </t>
  </si>
  <si>
    <t>Mesa Kosch H-730 O SIMILAR</t>
  </si>
  <si>
    <t>4 superficies 1,50x 0,70, con conectividad y divisoria en vidrio.
Base pedestal de aluminio con altura de 60mm, recubierta con pintura electrostática poliester en polvo.
Con conectividad. (INCLUYE canaleta, pasacable rect. y vertebra)
Estructura y conectividad: Formica: spiced chesnut y blanco.
Superficie: 150x70cm + retorno de 60x80cm HPL(Laminado de alta presión): Spiced chesnut y Blanco.
Cajoneras: Frente en fórmica HPL (Laminado de alta presión): Spiced chesnut y Blanco.</t>
  </si>
  <si>
    <t>ISLA EVOLUA 4 PUESTOS DE
TRABAJO CON CAJONERA O SIMILAR</t>
  </si>
  <si>
    <t>PUESTO DE TRABAJ O EN L EVOLUA O SIMILAR</t>
  </si>
  <si>
    <t>ISLA PUESTOS DE TRABAJO
EVOLUA + ARCHIVADOR 1X1 O SIMILAR</t>
  </si>
  <si>
    <t>PUESTO DE TRABAJO EVOLUA +
ARCHIVADOR 1X1 SIN FALDERO O SIMILAR</t>
  </si>
  <si>
    <t>SILLA OPERATIVA-SILLA MUSK O SIMILAR</t>
  </si>
  <si>
    <t>BARRA METROPOLI O SIMILAR</t>
  </si>
  <si>
    <t>SILLA INTERLOCUTORA- SILLA
REWIND CARCASA O SIMILAR</t>
  </si>
  <si>
    <t>Sistemas de Videoconferencia inteligente 
Licenciamiento Flex Webex Meetting Sector
Educativo En nube para 12 salas virtuales y 25 para docentes nombrados</t>
  </si>
  <si>
    <t>Web Cam OneScreen Web Camera. Tray included.</t>
  </si>
  <si>
    <t>Keyboard Wireless Mini Keyboard</t>
  </si>
  <si>
    <t>Sistema de Tableros Inteligentes 
Set-Up Servicio de transporte e instalación
Training Capacitación</t>
  </si>
  <si>
    <t>Micrófono sennheiser ew100 g4</t>
  </si>
  <si>
    <t>Lector de tarjetas sandisk todo en uno</t>
  </si>
  <si>
    <t>REALIZAR LA DOTACIÓN ESPACIO DIRECCION DE PLANEACION, DIRECCION DE TECNOLOGIA, VICERRECTORÍA DE EXTENSIÓN, VICERRECTORÍA ACADÉMICA, VICERRECTORÍA ADMINISTRATIVA Y FINANCIERA BIENESTAR Y SECRETARIA GENERAL</t>
  </si>
  <si>
    <t>REALIZAR DOTACIÓN ESPACIO  ZONA TRABAJO COMÚN.</t>
  </si>
  <si>
    <t>Dotación Inicial</t>
  </si>
  <si>
    <t>Dotación Adquirida</t>
  </si>
  <si>
    <t>COTIZACIÓN</t>
  </si>
  <si>
    <t># 1</t>
  </si>
  <si>
    <t># 2</t>
  </si>
  <si>
    <t># 3</t>
  </si>
  <si>
    <t>Dotación Faltante</t>
  </si>
  <si>
    <t>MOBILIARIO</t>
  </si>
  <si>
    <t>ISLA PUESTOS DE TRABAJO TIPO BRIN O SIMILAR (CAPACIDAD 10 PERSONAS)</t>
  </si>
  <si>
    <t>SILLA OPERATIVA TIPO EFIT O SIMILAR</t>
  </si>
  <si>
    <t>SILLA OPERATIVA-SILLA TIPO EFIT O SIMILAR</t>
  </si>
  <si>
    <t>SILLA INTERLOCUTORA TIPO WHASS O SIMILAR</t>
  </si>
  <si>
    <t>17. REALIZAR LA DOTACIÓN ESPACIO AREA COWORKING</t>
  </si>
  <si>
    <t>DOTACIÓN DE EQUIPOS</t>
  </si>
  <si>
    <t>Equipo de Computo Lenovo</t>
  </si>
  <si>
    <t>Equipo de Computo HP</t>
  </si>
  <si>
    <t xml:space="preserve">Instalación y varios: </t>
  </si>
  <si>
    <t>Cableado de señal 4k, Cableado eléctrico, UPS (Solo para servidores de contenido), master de control y Cabina de proyección</t>
  </si>
  <si>
    <t>Dotación de Sistemas de Videoconferencia inteligente</t>
  </si>
  <si>
    <t>Colaboration Flex Plan, incluye licenciamiento para 25 usuarios nombrados de salas virtuales en la nube.</t>
  </si>
  <si>
    <t>12 endpoints de video modelo Webex Rorm
Kit Plus. incluye Touch 10 y 1 micrófono de
Mesa por sala.</t>
  </si>
  <si>
    <t>Dotación de Sistema de Tableros Inteligentes</t>
  </si>
  <si>
    <t>OneScreen TouchScreen t5-75” (Con EShare y Android 6)</t>
  </si>
  <si>
    <t>OPS I5 lntel Core i5 7th Gen CFU, 8GB
RAM, 256GB Solido,4K resolution</t>
  </si>
  <si>
    <t>Soporte Soporte móvil 65/75"</t>
  </si>
  <si>
    <t>Set-Up Servicio de transporte e instalación, TraininE Capacitacién</t>
  </si>
  <si>
    <t xml:space="preserve"> Dotación de Estudio de Grabación y Emisión de Contenidos</t>
  </si>
  <si>
    <t>Dotación de Señalización Digital (Sistema de Proyección Digital)</t>
  </si>
  <si>
    <t>PANTALLA LED P5 OUTDOOR Q SERIES</t>
  </si>
  <si>
    <t>SERVIDOR FÍSICO más software del servidos</t>
  </si>
  <si>
    <t xml:space="preserve">INSTALACIÓN Y CONFIGURACIÓN </t>
  </si>
  <si>
    <t xml:space="preserve">PUESTOS TRABAJO ASOCIATIVO TIPO BRIN LINEALES O SIMILARES </t>
  </si>
  <si>
    <t>Dispone de 4 pocisiones de  de respaldo  programados de 10º desde la posición de bloqueo
* Con tecnología ACS (air confort system)
*Altura del asiento.
*Apoyo Lumbar Adaptativo.
*Sistema Traslación de asiento
• Sistema auto-retorno
Regulación de tensión.
* Basculación sincronizada. 4 posiciones</t>
  </si>
  <si>
    <t>1. Estructura metálica de 55mm x 55mm en cal 16mm: Blanco, Gris  o Negro.
2. Superficie de 60 x 180: en aglomerado RH de 36mm  color vienes ,y bordes en  canto rigido 2mlm
3. Pasa cables rectangular plástico fabricado en inyección de polipropileno.</t>
  </si>
  <si>
    <t>PUESTOS TRABAJO ASOCIATIVO TIPO BRIN LINEALES O SIMILARES</t>
  </si>
  <si>
    <t>SILLA OPERATIVA TIPO EFIT O SIMILAR MECANISMO SYNCRO AUTO-PESANTE EFIT</t>
  </si>
  <si>
    <t>MESA REDONDAS DE 1,50 DE DIAMETRO PARA areas de trabajo colaborativo</t>
  </si>
  <si>
    <t>Mesa Kosch O SIMILAR Redonda Diametro 1500mm 
1.Superficie de DAMETRO 1500mlm : en aglomerado RH de 36mm  color vienes ,y bordes en  canto rigido 2mlm
2. Tubo CR redondo de 3" y Tubo cal 14.
3. Estructura: pintura epoxi-poliester negro, blanco o gris.
Medidas: 150 x h73cm</t>
  </si>
  <si>
    <t xml:space="preserve">  MESA REDONDAS DE 0,80 DE DIAMETRO PARA mesas de reunion</t>
  </si>
  <si>
    <t>Mesa Kosch O SIMILAR Redonda Diametro 800mm 
1.Superficie de DAMETRO 800mlm : en aglomerado RH de 36mm  color vienes ,y bordes en  canto rigido 2mlm
2. Tubo CR redondo de 3" y Tubo cal 14.
3. Estructura: pintura epoxi-poliester negro, blanco o gris.
Medidas: 80 x h73cm</t>
  </si>
  <si>
    <t>SILLA REWIND INTERLOCUTORA O SIMILAR</t>
  </si>
  <si>
    <t>Asiento de carcasa de plástico fabricada en inyección de
polipropileno reforzado con fibra de vidrio. 
Estructura tubular de tubo redondo de 7/8" (22mm) calibre 16, 
doblada para recibir y ajustar el espaldar y el asiento. 
Brazos cerrados, fabricados en polipropileno reforzado con fibra de 
vidrio.
Certificación CATAS (ejecución de ensayos a materias primas, 
productos y embalajes que garantiza excelente calidad, ciclo de 
vida del producto y alto desempeño)</t>
  </si>
  <si>
    <t>PUESTOS DE ATENCION  LINEALES Y CURVADO SEGUN DISEÑO + ARCHIVADOR</t>
  </si>
  <si>
    <t>structura diseñada en forma de Bumerang  que le da un toque de 
modernismo y elegancia.
1.Estructura metálica de 55mm x 55mm en cal 16mm: Blanco, Gris 
y Negro.
2. Superficie: en aglomerado RH de 36mm  color vienes ,y bordes en  canto rigido 2mlm
3. Cajoneras/archivador metálico 1X1 
4. Pasa cables rectangular plástico fabricado en inyección de polipropileno.</t>
  </si>
  <si>
    <t>MECANISMO SYNCRO AUTO-PESANTE EFIT</t>
  </si>
  <si>
    <t>PUESTOS DE ATENCION  LINEAL + ARCHIVADOR</t>
  </si>
  <si>
    <t>1.Estructura metálica de 55mm x 55mm en cal 16mm: Blanco, Gris 
y Negro.
2. Superficie: en aglomerado RH de 36mm  color vienes ,y bordes en  canto rigido 2mlm
3. Cajoneras/archivador metálico 1X1 
4. Pasa cables rectangular plástico fabricado en inyección de polipropileno.</t>
  </si>
  <si>
    <t>1. Estructura metálica de 55mm x 55mm en cal 16mm: Blanco, Gris 
o Negro.
2. Superficie: 150X60cm + retorno con superficie en madera aglomerada RH de 36mm  color vienes ,y bordes en  canto rigido 2mlm
3. Cajoneras/archivador metálico 1X1 
4.Pasa cables rectangular plástico fabricado en inyección de 
polipropileno</t>
  </si>
  <si>
    <t>1. Brazos graduables en altura y antebrazo con desplazamiento.
2. Espaldar con contacto permanente y bloqueo en 3 posiciones.
3. Perilla para graduar la tensión del espaldar.
4. Apoyo lumbar regulable.
5 Rodachinas doble pista en nylon 100%.</t>
  </si>
  <si>
    <t>Asiento de carcasa de plástico fabricada en inyección de polipropileno reforzado con fibra de vidrio. 
Estructura tubular de tubo redondo de 7/8" (22mm) calibre 16, doblada para recibir y ajustar el espaldar y el asiento. 
Brazos cerrados, fabricados en polipropileno reforzado con fibra de vidrio.
Certificación CATAS (ejecución de ensayos a materias primas, productos y embalajes que garantiza excelente calidad, ciclo de vida del producto y alto desempeño)</t>
  </si>
  <si>
    <t>ISLA 10 Puestos de trabajo</t>
  </si>
  <si>
    <t xml:space="preserve">Superficies 1,20x 0,60 con connectividad y divisoria en vidrio.
1.Estructura metálica de 55mm x 55mm en cal 16mm: Blanco, Gris 
o Negro.
2. Superficie: 120X60cm en madera aglomerada RH de 36mm  color vienes ,y bordes en  canto rigido 2mlm
3. Cajoneras/archivador metálico 1X1 
4.Pasa cables rectangular plástico fabricado en inyección de 
polipropileno
Con conectividad. (INCLUYE canaleta, pasacable rect. y vertebra) </t>
  </si>
  <si>
    <t>Puestos de trabajo INDIVIDUALES</t>
  </si>
  <si>
    <t xml:space="preserve">Superficies 1,50x 0,60 con connectividad y divisoria en vidrio.
1.Estructura metálica de 55mm x 55mm en cal 16mm: Blanco, Gris o Negro.
2. Superficie: 150X60cm en madera aglomerada RH de 36mm  color vienes ,y bordes en  canto rigido 2mlm
3. Cajoneras/archivador metálico 1X1 
4.Pasa cables rectangular plástico fabricado en inyección de polipropileno. Con conectividad. (INCLUYE canaleta, pasacable rect. y vertebra) </t>
  </si>
  <si>
    <t xml:space="preserve">PORTAMATERAS </t>
  </si>
  <si>
    <t>Estructuras divisorias de espacios de trabajo , decorativas para el soporte de materas, fabricadas en material aglomerado rh, color por definir, dimensiones 1,20*1,20*30.</t>
  </si>
  <si>
    <t>Sistema de puff modulares orientado a espacios de circulación salas de espera.
MÓDULO CURVO 45° SENCILLO SIN TOMA ELÉCTRICA - ACABADO SILVERTEX varios Colores Disponibles</t>
  </si>
  <si>
    <t>SILLA EXTRA  SALA   RECEPCION LOBBY  EN PISO MEZANINE</t>
  </si>
  <si>
    <t>Carcasa inyectada en PP con refuerzo de
fibra de vidrio.
Inyectados en PP (x4).
Botas semiesféricas inyectadas en PP (x4).
4 x TORN. AUTORR.AV.PHI 5X18 GB.
Herraje fabricado en tubería Hot Rolled calibre
12. Grado estructural 36.
Pintura electrostática.
Completo: Lámina de espuma 1 cm,
densidad 40. Espuma EVA 4.5mm
1.0x1.8m.
Interno: Lámina de espuma 1 cm,
densidad 60. Espuma eva 4.5mm.</t>
  </si>
  <si>
    <t>LINEA SOFA XILON 3 PUESTOS O SIMILAR</t>
  </si>
  <si>
    <t>Asiento y espaldar con estructura interna de tubería cuadrada de 1” 
y rectangular de 3”x 1”calibre 16.. Espuma laminada densidad 30 de 5 cm de espesor y de 1cm de espesor densidad 60. 
Resortados.
Lateral Brazos con estructura interna en tubería rectangular de 3” x 
1” calibre 16 enlonada en polipropileno
Estructura en tubo de sección cuadrada tipo C.R. electrosoldado 
por MIG, pintura epoxipoliéster o cromado.
Laterales con estructura interna en tubería rectangular de 3” x 1” 
cal. 16, entonada en polipropileno.</t>
  </si>
  <si>
    <t>Mesa de café MESA AUX. BAJA
1.Superficie de DAMETRO 800mlm : en aglomerado RH de 36mm  color vienes ,y bordes en  canto rigido 2mlm
2. Tubo CR redondo de 3" y Tubo cal 14.
3. Estructura: pintura epoxi-poliester negro, blanco o gris.
Medidas: 80 x h45cm</t>
  </si>
  <si>
    <t xml:space="preserve">MESA AUXILIAR       </t>
  </si>
  <si>
    <t>1.Superficie cuadrada de  80 x 80 cm : en aglomerado RH de 36mm  color vienes ,y bordes en  canto rigido 2mlm
2. Estructura metálica de 55mm x 55mm en cal 16mm: Blanco, Gris o Negro.
3. Medidas: 80 x h40cm</t>
  </si>
  <si>
    <t>MESAS DE REUNIONES VITAL PARA VICERRECTORIAS ACADEMICA Y DE EXTENCION PRO 2,40 X 1,20 MT CON 
CONECTIVIDAD O SIMILAR</t>
  </si>
  <si>
    <t>* Superficie melamínica de 90 y 120 g./m2, con certificación PEFC de 36mm de grosor. Cantos de 2 mm , aplicado con cola termofusible y redondeado a R =2 mm. Elevada durabilidad y reciclable 100%.
* Estructura: Patas de 50 x 50 mm con un e=1,5 mm y travesaños  inferiores de sección de 40 x 40 mm con un e=2 mm, fabricados con perfil de acero laminado en caliente y pintura negra mate *Las mesas dobles con pata retranqueada permiten realizar configuraciones de 4 o más puestos de trabajo en los que las patas centrales están retranqueadas respecto del borde de la mesa lo que facilita la movilidad en puestos colectivos y nómadas.</t>
  </si>
  <si>
    <t>Estructura diseñada en forma de diamante que le da un toque de modernismo y elegancia.
1.Estructura metálica de 55mm x 55mm en cal 16mm.
Tubería cuadrada de 40x40mm y perfiles de acero CR cal 16. Con herrajes en inyección de aluminio.
2. Superficie: en aglomerado de 19mm HPL(Laminado de alta presión): Madera y Blanco.
3. Cajoneras/archivador metálico 1X1 
5. Pasa cables rectangular plástico .</t>
  </si>
  <si>
    <t xml:space="preserve">SILLA OPERATIVA TIPO EFIT O SIMILAR MECANISMO SYNCRO AUTO-PESANTE EFIT </t>
  </si>
  <si>
    <t>SILLA AUDITORIO TRADICIONAL</t>
  </si>
  <si>
    <t>illa Auditorio Tradicional pata tubo rectangular de 3″x 1″ calibre 18 en Cold rolled , con bases troqueladas en lámina calibre 14 cold rolled con anclaje al piso con pernos de expansión, acabado en pintura epóxica por sistema electrostático, brazos en madera mdf 30mm o plástico PT (polipropileno copolimero), pueden ser tapizados o pintados, asiento en espuma inyectada alta densidad, espaldar con espuma densidad 26-40mm, tapizado en paño, pranna o cuerotex, espaldar en modulos curvos de 15mm</t>
  </si>
  <si>
    <t>AMD HP 200 G4 AiO i5-10210U
Procesador: Intel Core í5-9400, 9na Gen
Memoria (RAM): 8GB DDR4 2666 MHz UDIMM
Tamano Disco Duro: HDD 1TB 7200RPM SATA 3.5in
Monitor: LCD 21.5 FHD AG LED UWVA 3-sided
Unidad Optica: MUS WD USB OPT -ODD 9.5 DVDWR
Graficos Integrados: Intel UHD Graphics 620 (para procesadores de décima generación)
Conectividad: WLAN RT ac 2x2 +BT 5 WW Tarjeta Realtek RTL8822CE Wi-Fi 5802.11ac (2x2) Wi-Fi M.2
Puertos: 2 x USB 3.1 - 3 x USB 3.0, (1) lector de tarjetas 3 en 1 Admite SD, SDHC y SDXC
Puertos Posteriores: VGA, HDMI, DisplayPort, Serial, RJ45
Sistema Operativo: Sistema operativo Windows 10 x64 en español.
Garantía de 2 años</t>
  </si>
  <si>
    <t>Equipo de cómputo LENOVO SFF Core™ i7-8700: Intel
Core i7-8700 Quad Core Processor (4 cores / 4 threads, 3.6GHz Boost 4,0 ghrz turbo core) 8M cache,
Intel HD Graphics 630, Memoria ram 4 GB DDR4 buss 2400 (2X4GB ), Disco duro 1000 GB 7200RPM
SATA SEAGATE, Lector quemador CD/DVD,Tipo de teclado USB, Mouse optico 2 botones con scroll
LAN Gigabit Ethernet 10/100/1000 Mbps, Puertos Frontales : 2 x USB 3.0, 1 x microphone (stereo,
3.5mm Frontal y trasero), 1 x headphone (stereo, 3.5mm Frontal y Trasero), Puertos: 2 x USB 3.0, 4
X USB 2.0 1 x VGA DB-15 HDMI X1 1 X, RJ45 puerto 9 pines MONITOR 21,5 PULGADAS LED
FULL HD OPACO Windows 10 PRO 64 Bits. 3 años garantía. NOTA: Transporte incluido con carga
y descarga de equipos. Incluye sistema operativo original de fábrica windows 10 pro a 64 bits,
garantía de 2 años en sitio.</t>
  </si>
  <si>
    <t>Subtotal:</t>
  </si>
  <si>
    <r>
      <t xml:space="preserve">1. REALIZAR LA DOTACIÓN ESPACIO DATACENTER </t>
    </r>
    <r>
      <rPr>
        <b/>
        <sz val="11"/>
        <color theme="1"/>
        <rFont val="Calibri"/>
        <family val="2"/>
        <scheme val="minor"/>
      </rPr>
      <t>(Actividad reportada en aplicactivo SGR-Gestión de proyectos)</t>
    </r>
  </si>
  <si>
    <r>
      <t xml:space="preserve">2. REALIZAR LA DOTACIÓN ESPACIO CENTROS DE ATENCIÓN </t>
    </r>
    <r>
      <rPr>
        <b/>
        <sz val="11"/>
        <color theme="1"/>
        <rFont val="Calibri"/>
        <family val="2"/>
        <scheme val="minor"/>
      </rPr>
      <t>(Actividad reportada en aplicactivo SGR-Gestión de proyectos)</t>
    </r>
  </si>
  <si>
    <r>
      <t xml:space="preserve">3. REALIZAR LA DOTACIÓN ESPACIO REGISTRO Y CONTROL </t>
    </r>
    <r>
      <rPr>
        <b/>
        <sz val="11"/>
        <color theme="1"/>
        <rFont val="Calibri"/>
        <family val="2"/>
        <scheme val="minor"/>
      </rPr>
      <t>(Actividad reportada en aplicactivo SGR-Gestión de proyectos)</t>
    </r>
  </si>
  <si>
    <r>
      <t xml:space="preserve">4. REALIZAR LA DOTACIÓN ESPACIO BARRAS AUX </t>
    </r>
    <r>
      <rPr>
        <b/>
        <sz val="11"/>
        <color theme="1"/>
        <rFont val="Calibri"/>
        <family val="2"/>
        <scheme val="minor"/>
      </rPr>
      <t>(Actividad reportada en aplicactivo SGR-Gestión de proyectos)</t>
    </r>
  </si>
  <si>
    <r>
      <t xml:space="preserve">5. REALIZAR LA DOTACIÓN ESPACIO COLABORATIVO INNOVACIÓN </t>
    </r>
    <r>
      <rPr>
        <b/>
        <sz val="11"/>
        <color theme="1"/>
        <rFont val="Calibri"/>
        <family val="2"/>
        <scheme val="minor"/>
      </rPr>
      <t>(Actividad reportada en aplicactivo SGR-Gestión de proyectos)</t>
    </r>
  </si>
  <si>
    <r>
      <t xml:space="preserve">6. REALIZAR LA DOTACIÓN ESPACIO COLABORATIVO CO-CREACIÓN </t>
    </r>
    <r>
      <rPr>
        <b/>
        <sz val="11"/>
        <color theme="1"/>
        <rFont val="Calibri"/>
        <family val="2"/>
        <scheme val="minor"/>
      </rPr>
      <t>(Actividad reportada en aplicactivo SGR-Gestión de proyectos)</t>
    </r>
  </si>
  <si>
    <r>
      <t xml:space="preserve">7. REALIZAR LA DOTACIÓN ESPACIO COLABORATIVO EMPRENDIMIENTO </t>
    </r>
    <r>
      <rPr>
        <b/>
        <sz val="11"/>
        <color theme="1"/>
        <rFont val="Calibri"/>
        <family val="2"/>
        <scheme val="minor"/>
      </rPr>
      <t>(Actividad reportada en aplicactivo SGR-Gestión de proyectos)</t>
    </r>
  </si>
  <si>
    <r>
      <t xml:space="preserve">8. REALIZAR LA DOTACIÓN ESPACIO CONSEJO DIRECTIVO </t>
    </r>
    <r>
      <rPr>
        <b/>
        <sz val="11"/>
        <color theme="1"/>
        <rFont val="Calibri"/>
        <family val="2"/>
        <scheme val="minor"/>
      </rPr>
      <t>(Actividad reportada en aplicactivo SGR-Gestión de proyectos)</t>
    </r>
  </si>
  <si>
    <r>
      <t xml:space="preserve">9. REALIZAR LA DOTACIÓN ESPACIO RECTORIA Y SALA DE REUNIONES </t>
    </r>
    <r>
      <rPr>
        <b/>
        <sz val="11"/>
        <color theme="1"/>
        <rFont val="Calibri"/>
        <family val="2"/>
        <scheme val="minor"/>
      </rPr>
      <t>(Actividad reportada en aplicactivo SGR-Gestión de proyectos)</t>
    </r>
  </si>
  <si>
    <r>
      <t xml:space="preserve">10. REALIZAR LA DOTACIÓN ESPACIO SALA DE ESPERA  RECTORIA </t>
    </r>
    <r>
      <rPr>
        <b/>
        <sz val="11"/>
        <color theme="1"/>
        <rFont val="Calibri"/>
        <family val="2"/>
        <scheme val="minor"/>
      </rPr>
      <t>(Actividad reportada en aplicactivo SGR-Gestión de proyectos)</t>
    </r>
  </si>
  <si>
    <r>
      <t>11. REALIZAR LA DOTACIÓN ESPACIO ASESOR RECTORIA</t>
    </r>
    <r>
      <rPr>
        <b/>
        <sz val="11"/>
        <color theme="1"/>
        <rFont val="Calibri"/>
        <family val="2"/>
        <scheme val="minor"/>
      </rPr>
      <t xml:space="preserve"> (Actividad reportada en aplicactivo SGR-Gestión de proyectos)</t>
    </r>
  </si>
  <si>
    <r>
      <t xml:space="preserve">12. REALIZAR LA DOTACIÓN ESPACIO CENTROS DE ACOMPAÑAMIENTO Y SEGUIMIENTO </t>
    </r>
    <r>
      <rPr>
        <b/>
        <sz val="11"/>
        <color theme="1"/>
        <rFont val="Calibri"/>
        <family val="2"/>
        <scheme val="minor"/>
      </rPr>
      <t>(Actividad reportada en aplicactivo SGR-Gestión de proyectos)</t>
    </r>
  </si>
  <si>
    <r>
      <t xml:space="preserve">13. REALIZAR LA DOTACIÓN ESPACIO DIRECCION DE PLANEACION, DIRECCION DE TECNOLOGIA, VICERRECTORIA DE EXTENSION, VICERECTORIA ACADEMICA, VICERRECTORIA ADMINISTRATIVA Y FINANCIERA </t>
    </r>
    <r>
      <rPr>
        <b/>
        <sz val="11"/>
        <color theme="1"/>
        <rFont val="Calibri"/>
        <family val="2"/>
        <scheme val="minor"/>
      </rPr>
      <t xml:space="preserve">(Actividad reportada en aplicactivo SGR-Gestión de proyectos) </t>
    </r>
  </si>
  <si>
    <r>
      <t xml:space="preserve">14. REALIZAR LA DOTACIÓN ESPACIO  ZONA TRABAJO COMÚN </t>
    </r>
    <r>
      <rPr>
        <b/>
        <sz val="11"/>
        <color theme="1"/>
        <rFont val="Calibri"/>
        <family val="2"/>
        <scheme val="minor"/>
      </rPr>
      <t>(Actividad reportada en aplicactivo SGR-Gestión de proyectos)</t>
    </r>
  </si>
  <si>
    <r>
      <t>15. REALIZAR LA DOTACIÓN ESPACIO COORDINACIONES</t>
    </r>
    <r>
      <rPr>
        <b/>
        <sz val="11"/>
        <color theme="1"/>
        <rFont val="Calibri"/>
        <family val="2"/>
        <scheme val="minor"/>
      </rPr>
      <t xml:space="preserve"> (Actividad reportada en aplicactivo SGR-Gestión de proyectos)</t>
    </r>
  </si>
  <si>
    <r>
      <t>16. REALIZAR LA DOTACIÓN ESPACIO SALA DE PROFESORES</t>
    </r>
    <r>
      <rPr>
        <b/>
        <sz val="11"/>
        <color theme="1"/>
        <rFont val="Calibri"/>
        <family val="2"/>
        <scheme val="minor"/>
      </rPr>
      <t xml:space="preserve"> (Actividad reportada en aplicactivo SGR-Gestión de proyectos)  </t>
    </r>
  </si>
  <si>
    <r>
      <t xml:space="preserve">Realizar adquisición de Equipo de cómputo LENOVO V530S SFF Core i7-8700 </t>
    </r>
    <r>
      <rPr>
        <b/>
        <sz val="11"/>
        <color theme="1"/>
        <rFont val="Calibri"/>
        <family val="2"/>
        <scheme val="minor"/>
      </rPr>
      <t>(Actividad reportada en aplicactivo SGR-Gestión de proyectos)</t>
    </r>
  </si>
  <si>
    <r>
      <t xml:space="preserve">Realizar la adquisición de equipo de cómputo HP 400 G5 SFF Core i3 </t>
    </r>
    <r>
      <rPr>
        <b/>
        <sz val="11"/>
        <color theme="1"/>
        <rFont val="Calibri"/>
        <family val="2"/>
        <scheme val="minor"/>
      </rPr>
      <t>(Actividad reportada en aplicactivo SGR-Gestión de proyectos)</t>
    </r>
  </si>
  <si>
    <t>Dotación de equipos para la divulgación de contenidos y comunicación</t>
  </si>
  <si>
    <t>Adecuación acústica para estudio de grabación y video</t>
  </si>
  <si>
    <t>Mueble tipo bodega para guardar equipos</t>
  </si>
  <si>
    <t>Cámara (18-135mm)</t>
  </si>
  <si>
    <t>Lente 50mm f1.4</t>
  </si>
  <si>
    <t>Lampara de led</t>
  </si>
  <si>
    <t>Trípode cabeza fluida</t>
  </si>
  <si>
    <t>Trípode de iluminacion</t>
  </si>
  <si>
    <t>Memoria sd de 64gb sandisk extreme por de 300mbs</t>
  </si>
  <si>
    <t>Memoria micro sd de 128gb 170mbs sandisk extreme pro</t>
  </si>
  <si>
    <t>PUFF TIPO OHMO SIMILAR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</si>
</sst>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Calibri"/>
      <family val="2"/>
      <scheme val="minor"/>
    </font>
    <font>
      <b/>
      <sz val="12"/>
      <color theme="1"/>
      <name val="Calibri"/>
      <family val="2"/>
      <scheme val="minor"/>
    </font>
  </fonts>
  <fills count="8">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3" fontId="4" fillId="0" borderId="0" applyFont="0" applyFill="0" applyBorder="0" applyAlignment="0" applyProtection="0"/>
  </cellStyleXfs>
  <cellXfs count="104">
    <xf numFmtId="0" fontId="0" fillId="0" borderId="0" xfId="0"/>
    <xf numFmtId="0" fontId="2" fillId="0" borderId="2" xfId="0" applyFont="1" applyFill="1" applyBorder="1" applyAlignment="1">
      <alignment horizontal="left" vertical="center" wrapText="1"/>
    </xf>
    <xf numFmtId="0" fontId="0" fillId="0" borderId="0" xfId="0" applyAlignment="1">
      <alignment horizontal="center" vertical="center"/>
    </xf>
    <xf numFmtId="164" fontId="0" fillId="0" borderId="0" xfId="1" applyNumberFormat="1" applyFont="1"/>
    <xf numFmtId="0" fontId="0" fillId="0" borderId="2" xfId="0" applyBorder="1" applyAlignment="1">
      <alignment vertical="center"/>
    </xf>
    <xf numFmtId="0" fontId="0" fillId="0" borderId="0" xfId="0" applyAlignment="1">
      <alignment vertical="center"/>
    </xf>
    <xf numFmtId="0" fontId="0" fillId="0" borderId="0" xfId="0" applyFill="1" applyAlignment="1">
      <alignment vertical="center"/>
    </xf>
    <xf numFmtId="0" fontId="3" fillId="0" borderId="2" xfId="0" applyFont="1" applyFill="1" applyBorder="1" applyAlignment="1">
      <alignment horizontal="center" vertical="center" wrapText="1"/>
    </xf>
    <xf numFmtId="0" fontId="1" fillId="0" borderId="0" xfId="0" applyFont="1" applyFill="1" applyAlignment="1">
      <alignment vertical="center" wrapText="1"/>
    </xf>
    <xf numFmtId="0" fontId="2" fillId="0" borderId="2" xfId="0" applyFont="1" applyFill="1" applyBorder="1" applyAlignment="1">
      <alignment vertical="center" wrapText="1"/>
    </xf>
    <xf numFmtId="0" fontId="1" fillId="0" borderId="2" xfId="0" applyFont="1" applyFill="1" applyBorder="1" applyAlignment="1">
      <alignment vertical="center"/>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vertical="center" wrapText="1"/>
    </xf>
    <xf numFmtId="0" fontId="0" fillId="2" borderId="1" xfId="0" applyFill="1" applyBorder="1" applyAlignment="1">
      <alignment horizontal="center" vertical="center"/>
    </xf>
    <xf numFmtId="164" fontId="0" fillId="2" borderId="1" xfId="1" applyNumberFormat="1" applyFont="1" applyFill="1" applyBorder="1" applyAlignment="1">
      <alignment vertical="center"/>
    </xf>
    <xf numFmtId="0" fontId="0" fillId="2" borderId="1" xfId="0" applyFill="1" applyBorder="1" applyAlignment="1">
      <alignment vertical="center"/>
    </xf>
    <xf numFmtId="164" fontId="0" fillId="2" borderId="1" xfId="1" applyNumberFormat="1" applyFont="1" applyFill="1" applyBorder="1" applyAlignment="1">
      <alignment horizontal="center" vertical="center"/>
    </xf>
    <xf numFmtId="43" fontId="0" fillId="2" borderId="1" xfId="1" applyFont="1" applyFill="1" applyBorder="1" applyAlignment="1">
      <alignment vertical="center"/>
    </xf>
    <xf numFmtId="164" fontId="0" fillId="2" borderId="1" xfId="0" applyNumberFormat="1" applyFill="1" applyBorder="1" applyAlignment="1">
      <alignment horizontal="center" vertical="center"/>
    </xf>
    <xf numFmtId="0" fontId="0" fillId="2" borderId="1" xfId="0" applyFill="1" applyBorder="1" applyAlignment="1">
      <alignment horizontal="left" vertical="center"/>
    </xf>
    <xf numFmtId="0" fontId="1" fillId="3" borderId="1" xfId="0" applyFont="1" applyFill="1" applyBorder="1" applyAlignment="1">
      <alignment horizontal="center" vertical="center" wrapText="1"/>
    </xf>
    <xf numFmtId="0" fontId="0" fillId="3" borderId="1" xfId="0" applyFill="1" applyBorder="1" applyAlignment="1">
      <alignment vertical="center" wrapText="1"/>
    </xf>
    <xf numFmtId="0" fontId="0" fillId="3" borderId="1" xfId="0" applyFill="1" applyBorder="1" applyAlignment="1">
      <alignment horizontal="center" vertical="center"/>
    </xf>
    <xf numFmtId="164" fontId="0" fillId="3" borderId="1" xfId="1" applyNumberFormat="1" applyFont="1" applyFill="1" applyBorder="1" applyAlignment="1">
      <alignment vertical="center"/>
    </xf>
    <xf numFmtId="164" fontId="0" fillId="3" borderId="1" xfId="1" applyNumberFormat="1" applyFont="1" applyFill="1" applyBorder="1" applyAlignment="1">
      <alignment horizontal="center" vertical="center"/>
    </xf>
    <xf numFmtId="0" fontId="0" fillId="3" borderId="1" xfId="0" applyFill="1" applyBorder="1" applyAlignment="1">
      <alignment vertical="center"/>
    </xf>
    <xf numFmtId="0" fontId="1" fillId="4" borderId="1" xfId="0" applyFont="1" applyFill="1" applyBorder="1"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horizontal="center" vertical="center"/>
    </xf>
    <xf numFmtId="164" fontId="0" fillId="4" borderId="1" xfId="1" applyNumberFormat="1" applyFont="1" applyFill="1" applyBorder="1" applyAlignment="1">
      <alignment vertical="center"/>
    </xf>
    <xf numFmtId="164" fontId="0" fillId="4" borderId="1" xfId="1" applyNumberFormat="1" applyFont="1" applyFill="1" applyBorder="1" applyAlignment="1">
      <alignment horizontal="center" vertical="center"/>
    </xf>
    <xf numFmtId="43" fontId="0" fillId="4" borderId="1" xfId="1" applyFont="1" applyFill="1" applyBorder="1" applyAlignment="1">
      <alignment vertical="center"/>
    </xf>
    <xf numFmtId="164" fontId="0" fillId="4" borderId="1" xfId="0" applyNumberFormat="1" applyFill="1" applyBorder="1" applyAlignment="1">
      <alignment horizontal="center" vertical="center"/>
    </xf>
    <xf numFmtId="0" fontId="0" fillId="4" borderId="1" xfId="0" applyFill="1" applyBorder="1" applyAlignment="1">
      <alignment vertical="center"/>
    </xf>
    <xf numFmtId="0" fontId="1" fillId="4" borderId="1" xfId="0" applyFont="1" applyFill="1" applyBorder="1" applyAlignment="1">
      <alignment vertical="center"/>
    </xf>
    <xf numFmtId="0" fontId="0" fillId="3" borderId="1" xfId="0" applyFill="1" applyBorder="1" applyAlignment="1">
      <alignment horizontal="left" vertical="center"/>
    </xf>
    <xf numFmtId="0" fontId="0" fillId="3" borderId="1" xfId="0" applyFill="1" applyBorder="1" applyAlignment="1">
      <alignment horizontal="left" vertical="center" wrapText="1"/>
    </xf>
    <xf numFmtId="0" fontId="1" fillId="5" borderId="1" xfId="0" applyFont="1" applyFill="1" applyBorder="1" applyAlignment="1">
      <alignment horizontal="center" vertical="center" wrapText="1"/>
    </xf>
    <xf numFmtId="164" fontId="1" fillId="5" borderId="1" xfId="1" applyNumberFormat="1" applyFont="1" applyFill="1" applyBorder="1" applyAlignment="1">
      <alignment horizontal="center" vertical="center" wrapText="1"/>
    </xf>
    <xf numFmtId="0" fontId="0" fillId="5" borderId="1" xfId="0" applyFill="1" applyBorder="1" applyAlignment="1">
      <alignment vertical="center"/>
    </xf>
    <xf numFmtId="164" fontId="0" fillId="5" borderId="1" xfId="1" applyNumberFormat="1" applyFont="1" applyFill="1" applyBorder="1" applyAlignment="1">
      <alignment vertical="center"/>
    </xf>
    <xf numFmtId="0" fontId="1" fillId="5" borderId="1" xfId="0" applyFont="1" applyFill="1" applyBorder="1" applyAlignment="1">
      <alignment vertical="center"/>
    </xf>
    <xf numFmtId="164" fontId="0" fillId="5" borderId="1" xfId="1" applyNumberFormat="1" applyFont="1" applyFill="1" applyBorder="1" applyAlignment="1">
      <alignment horizontal="center" vertical="center"/>
    </xf>
    <xf numFmtId="0" fontId="2" fillId="0" borderId="2" xfId="0" applyFont="1" applyFill="1" applyBorder="1" applyAlignment="1">
      <alignment horizontal="center" vertical="center" wrapText="1"/>
    </xf>
    <xf numFmtId="0" fontId="2" fillId="2" borderId="1" xfId="0" applyFont="1" applyFill="1" applyBorder="1" applyAlignment="1">
      <alignment vertical="center" wrapText="1"/>
    </xf>
    <xf numFmtId="3" fontId="0" fillId="5" borderId="1" xfId="0" applyNumberFormat="1" applyFill="1" applyBorder="1" applyAlignment="1">
      <alignment vertical="center"/>
    </xf>
    <xf numFmtId="3" fontId="0" fillId="5" borderId="1" xfId="1" applyNumberFormat="1" applyFont="1" applyFill="1" applyBorder="1" applyAlignment="1">
      <alignment vertical="center"/>
    </xf>
    <xf numFmtId="0" fontId="0" fillId="3" borderId="5" xfId="0" applyFill="1" applyBorder="1" applyAlignment="1">
      <alignment horizontal="center" vertical="center"/>
    </xf>
    <xf numFmtId="164" fontId="0" fillId="3" borderId="5" xfId="1" applyNumberFormat="1" applyFont="1" applyFill="1" applyBorder="1" applyAlignment="1">
      <alignment horizontal="center" vertical="center"/>
    </xf>
    <xf numFmtId="0" fontId="0" fillId="0" borderId="0" xfId="0" applyAlignment="1">
      <alignment horizontal="center"/>
    </xf>
    <xf numFmtId="164" fontId="0" fillId="0" borderId="0" xfId="0" applyNumberFormat="1" applyFill="1" applyAlignment="1">
      <alignment vertical="center"/>
    </xf>
    <xf numFmtId="3" fontId="0" fillId="0" borderId="0" xfId="0" applyNumberFormat="1" applyFill="1" applyAlignment="1">
      <alignment vertical="center"/>
    </xf>
    <xf numFmtId="0" fontId="0" fillId="3" borderId="1" xfId="0" applyFont="1" applyFill="1" applyBorder="1" applyAlignment="1">
      <alignment horizontal="center" vertical="center"/>
    </xf>
    <xf numFmtId="0" fontId="0" fillId="3" borderId="1" xfId="0" applyFont="1" applyFill="1" applyBorder="1" applyAlignment="1">
      <alignment vertical="center" wrapText="1"/>
    </xf>
    <xf numFmtId="0" fontId="0" fillId="3" borderId="1" xfId="0" applyFill="1" applyBorder="1" applyAlignment="1">
      <alignment horizontal="center" vertical="center" wrapText="1"/>
    </xf>
    <xf numFmtId="3" fontId="0" fillId="3" borderId="1" xfId="0" applyNumberFormat="1" applyFill="1" applyBorder="1" applyAlignment="1">
      <alignment vertical="center"/>
    </xf>
    <xf numFmtId="0" fontId="2" fillId="0" borderId="7" xfId="0" applyFont="1" applyFill="1" applyBorder="1" applyAlignment="1">
      <alignment horizontal="left" vertical="center" wrapText="1"/>
    </xf>
    <xf numFmtId="164" fontId="0" fillId="6" borderId="1" xfId="1" applyNumberFormat="1" applyFont="1" applyFill="1" applyBorder="1" applyAlignment="1">
      <alignment vertical="center"/>
    </xf>
    <xf numFmtId="164" fontId="1" fillId="6" borderId="1" xfId="1" applyNumberFormat="1" applyFont="1" applyFill="1" applyBorder="1" applyAlignment="1">
      <alignment vertical="center"/>
    </xf>
    <xf numFmtId="0" fontId="1" fillId="6" borderId="9" xfId="0" applyFont="1" applyFill="1" applyBorder="1" applyAlignment="1">
      <alignment vertical="center" wrapText="1"/>
    </xf>
    <xf numFmtId="0" fontId="1" fillId="6" borderId="3" xfId="0" applyFont="1" applyFill="1" applyBorder="1" applyAlignment="1">
      <alignment vertical="center" wrapText="1"/>
    </xf>
    <xf numFmtId="164" fontId="1" fillId="6" borderId="9" xfId="0" applyNumberFormat="1" applyFont="1" applyFill="1" applyBorder="1" applyAlignment="1">
      <alignment vertical="center" wrapText="1"/>
    </xf>
    <xf numFmtId="164" fontId="1" fillId="0" borderId="1" xfId="1" applyNumberFormat="1" applyFont="1" applyFill="1" applyBorder="1" applyAlignment="1">
      <alignment vertical="center"/>
    </xf>
    <xf numFmtId="0" fontId="2" fillId="0" borderId="7" xfId="0" applyFont="1" applyFill="1" applyBorder="1" applyAlignment="1">
      <alignment horizontal="left" vertical="center" wrapText="1"/>
    </xf>
    <xf numFmtId="164" fontId="4" fillId="6" borderId="1" xfId="1" applyNumberFormat="1" applyFont="1" applyFill="1" applyBorder="1" applyAlignment="1">
      <alignment vertical="center"/>
    </xf>
    <xf numFmtId="0" fontId="3" fillId="7" borderId="2" xfId="0" applyFont="1" applyFill="1" applyBorder="1" applyAlignment="1">
      <alignment horizontal="center" vertical="center" wrapText="1"/>
    </xf>
    <xf numFmtId="0" fontId="1" fillId="7" borderId="0" xfId="0" applyFont="1" applyFill="1" applyAlignment="1">
      <alignment vertical="center" wrapText="1"/>
    </xf>
    <xf numFmtId="0" fontId="2" fillId="0" borderId="2"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3" xfId="0" applyFont="1" applyFill="1" applyBorder="1" applyAlignment="1">
      <alignment horizontal="left" vertical="center" wrapText="1"/>
    </xf>
    <xf numFmtId="0" fontId="1" fillId="4" borderId="1"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9" xfId="0" applyFont="1" applyFill="1" applyBorder="1" applyAlignment="1">
      <alignment horizontal="center" vertical="center"/>
    </xf>
    <xf numFmtId="0" fontId="1" fillId="5"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3"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3"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3" xfId="0" applyFont="1" applyFill="1" applyBorder="1" applyAlignment="1">
      <alignment horizontal="left" vertical="center" wrapText="1"/>
    </xf>
    <xf numFmtId="0" fontId="0" fillId="7" borderId="2" xfId="0" applyFont="1" applyFill="1" applyBorder="1" applyAlignment="1">
      <alignment horizontal="left" vertical="center" wrapText="1"/>
    </xf>
    <xf numFmtId="0" fontId="0" fillId="7" borderId="9" xfId="0" applyFont="1" applyFill="1" applyBorder="1" applyAlignment="1">
      <alignment horizontal="left" vertical="center" wrapText="1"/>
    </xf>
    <xf numFmtId="0" fontId="0" fillId="7" borderId="3" xfId="0" applyFont="1" applyFill="1" applyBorder="1" applyAlignment="1">
      <alignment horizontal="left" vertical="center" wrapText="1"/>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10" xfId="0"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6" borderId="2" xfId="0" applyFont="1" applyFill="1" applyBorder="1" applyAlignment="1">
      <alignment horizontal="right" vertical="center" wrapText="1"/>
    </xf>
    <xf numFmtId="0" fontId="0" fillId="6" borderId="9" xfId="0" applyFont="1" applyFill="1" applyBorder="1" applyAlignment="1">
      <alignment horizontal="right" vertical="center" wrapText="1"/>
    </xf>
    <xf numFmtId="0" fontId="0" fillId="6" borderId="2" xfId="0" applyFont="1" applyFill="1" applyBorder="1" applyAlignment="1">
      <alignment horizontal="right" vertical="center"/>
    </xf>
    <xf numFmtId="0" fontId="0" fillId="6" borderId="9" xfId="0" applyFont="1" applyFill="1" applyBorder="1" applyAlignment="1">
      <alignment horizontal="right" vertical="center"/>
    </xf>
    <xf numFmtId="0" fontId="1" fillId="6" borderId="2" xfId="0" applyFont="1" applyFill="1" applyBorder="1" applyAlignment="1">
      <alignment horizontal="right" vertical="center"/>
    </xf>
    <xf numFmtId="0" fontId="1" fillId="6" borderId="9" xfId="0" applyFont="1" applyFill="1" applyBorder="1" applyAlignment="1">
      <alignment horizontal="right" vertical="center"/>
    </xf>
    <xf numFmtId="0" fontId="0" fillId="0" borderId="1" xfId="0" applyFont="1" applyFill="1" applyBorder="1" applyAlignment="1">
      <alignment horizontal="left" vertical="center" wrapText="1"/>
    </xf>
    <xf numFmtId="0" fontId="0" fillId="7" borderId="1" xfId="0" applyFill="1" applyBorder="1" applyAlignment="1">
      <alignment horizontal="center" vertic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23"/>
  <sheetViews>
    <sheetView showGridLines="0" tabSelected="1" topLeftCell="B1" zoomScale="70" zoomScaleNormal="70" workbookViewId="0">
      <pane xSplit="1" ySplit="2" topLeftCell="K108" activePane="bottomRight" state="frozenSplit"/>
      <selection pane="topRight" activeCell="J2" sqref="J1:J1048576"/>
      <selection pane="bottomLeft" activeCell="B75" sqref="B75:B83"/>
      <selection pane="bottomRight" activeCell="L99" sqref="L99"/>
    </sheetView>
  </sheetViews>
  <sheetFormatPr baseColWidth="10" defaultRowHeight="15" x14ac:dyDescent="0.25"/>
  <cols>
    <col min="1" max="1" width="32.85546875" customWidth="1"/>
    <col min="2" max="2" width="49.85546875" customWidth="1"/>
    <col min="3" max="3" width="53.140625" customWidth="1"/>
    <col min="4" max="4" width="16.28515625" style="2" customWidth="1"/>
    <col min="5" max="5" width="17.5703125" bestFit="1" customWidth="1"/>
    <col min="6" max="6" width="19.5703125" customWidth="1"/>
    <col min="7" max="7" width="50.42578125" customWidth="1"/>
    <col min="8" max="9" width="18.85546875" customWidth="1"/>
    <col min="10" max="10" width="19.7109375" customWidth="1"/>
    <col min="11" max="11" width="33.42578125" style="50" customWidth="1"/>
    <col min="12" max="12" width="54.28515625" customWidth="1"/>
    <col min="13" max="13" width="15.7109375" style="50" customWidth="1"/>
    <col min="14" max="14" width="17.85546875" customWidth="1"/>
    <col min="15" max="15" width="18.7109375" bestFit="1" customWidth="1"/>
    <col min="16" max="16" width="18.7109375" customWidth="1"/>
    <col min="17" max="17" width="21.28515625" customWidth="1"/>
    <col min="18" max="18" width="21.85546875" style="3" customWidth="1"/>
    <col min="20" max="20" width="21" customWidth="1"/>
  </cols>
  <sheetData>
    <row r="1" spans="1:18" s="5" customFormat="1" ht="32.25" customHeight="1" x14ac:dyDescent="0.25">
      <c r="A1" s="4"/>
      <c r="B1" s="79" t="s">
        <v>137</v>
      </c>
      <c r="C1" s="80"/>
      <c r="D1" s="80"/>
      <c r="E1" s="80"/>
      <c r="F1" s="81"/>
      <c r="G1" s="75" t="s">
        <v>138</v>
      </c>
      <c r="H1" s="75"/>
      <c r="I1" s="75"/>
      <c r="J1" s="75"/>
      <c r="K1" s="82" t="s">
        <v>143</v>
      </c>
      <c r="L1" s="83"/>
      <c r="M1" s="83"/>
      <c r="N1" s="83"/>
      <c r="O1" s="84"/>
      <c r="P1" s="76" t="s">
        <v>139</v>
      </c>
      <c r="Q1" s="77"/>
      <c r="R1" s="78"/>
    </row>
    <row r="2" spans="1:18" s="8" customFormat="1" ht="30" x14ac:dyDescent="0.25">
      <c r="A2" s="7" t="s">
        <v>17</v>
      </c>
      <c r="B2" s="11" t="s">
        <v>20</v>
      </c>
      <c r="C2" s="11" t="s">
        <v>19</v>
      </c>
      <c r="D2" s="11" t="s">
        <v>18</v>
      </c>
      <c r="E2" s="11" t="s">
        <v>28</v>
      </c>
      <c r="F2" s="11" t="s">
        <v>26</v>
      </c>
      <c r="G2" s="27" t="s">
        <v>19</v>
      </c>
      <c r="H2" s="27" t="s">
        <v>18</v>
      </c>
      <c r="I2" s="27" t="s">
        <v>28</v>
      </c>
      <c r="J2" s="27" t="s">
        <v>27</v>
      </c>
      <c r="K2" s="21" t="s">
        <v>20</v>
      </c>
      <c r="L2" s="21" t="s">
        <v>19</v>
      </c>
      <c r="M2" s="21" t="s">
        <v>18</v>
      </c>
      <c r="N2" s="21" t="s">
        <v>29</v>
      </c>
      <c r="O2" s="21" t="s">
        <v>25</v>
      </c>
      <c r="P2" s="38" t="s">
        <v>140</v>
      </c>
      <c r="Q2" s="38" t="s">
        <v>141</v>
      </c>
      <c r="R2" s="39" t="s">
        <v>142</v>
      </c>
    </row>
    <row r="3" spans="1:18" s="8" customFormat="1" ht="22.5" customHeight="1" x14ac:dyDescent="0.25">
      <c r="A3" s="7"/>
      <c r="B3" s="85" t="s">
        <v>144</v>
      </c>
      <c r="C3" s="86"/>
      <c r="D3" s="86"/>
      <c r="E3" s="86"/>
      <c r="F3" s="86"/>
      <c r="G3" s="86"/>
      <c r="H3" s="86"/>
      <c r="I3" s="86"/>
      <c r="J3" s="86"/>
      <c r="K3" s="86"/>
      <c r="L3" s="86"/>
      <c r="M3" s="86"/>
      <c r="N3" s="86"/>
      <c r="O3" s="86"/>
      <c r="P3" s="86"/>
      <c r="Q3" s="86"/>
      <c r="R3" s="87"/>
    </row>
    <row r="4" spans="1:18" s="8" customFormat="1" ht="21" customHeight="1" x14ac:dyDescent="0.25">
      <c r="A4" s="7"/>
      <c r="B4" s="72" t="s">
        <v>210</v>
      </c>
      <c r="C4" s="73"/>
      <c r="D4" s="73"/>
      <c r="E4" s="73"/>
      <c r="F4" s="73"/>
      <c r="G4" s="73"/>
      <c r="H4" s="73"/>
      <c r="I4" s="73"/>
      <c r="J4" s="73"/>
      <c r="K4" s="73"/>
      <c r="L4" s="73"/>
      <c r="M4" s="73"/>
      <c r="N4" s="73"/>
      <c r="O4" s="73"/>
      <c r="P4" s="73"/>
      <c r="Q4" s="73"/>
      <c r="R4" s="74"/>
    </row>
    <row r="5" spans="1:18" s="6" customFormat="1" ht="180" x14ac:dyDescent="0.25">
      <c r="A5" s="68" t="s">
        <v>16</v>
      </c>
      <c r="B5" s="12" t="s">
        <v>145</v>
      </c>
      <c r="C5" s="13" t="s">
        <v>98</v>
      </c>
      <c r="D5" s="14">
        <v>1</v>
      </c>
      <c r="E5" s="15">
        <v>19412685</v>
      </c>
      <c r="F5" s="15">
        <f t="shared" ref="F5:F18" si="0">+D5*E5</f>
        <v>19412685</v>
      </c>
      <c r="G5" s="28" t="s">
        <v>98</v>
      </c>
      <c r="H5" s="29">
        <v>1</v>
      </c>
      <c r="I5" s="30">
        <v>19412685</v>
      </c>
      <c r="J5" s="30">
        <f t="shared" ref="J5:J18" si="1">+H5*I5</f>
        <v>19412685</v>
      </c>
      <c r="K5" s="23"/>
      <c r="L5" s="26"/>
      <c r="M5" s="23"/>
      <c r="N5" s="26"/>
      <c r="O5" s="26"/>
      <c r="P5" s="40"/>
      <c r="Q5" s="40"/>
      <c r="R5" s="41"/>
    </row>
    <row r="6" spans="1:18" s="6" customFormat="1" ht="150" x14ac:dyDescent="0.25">
      <c r="A6" s="68"/>
      <c r="B6" s="16" t="s">
        <v>32</v>
      </c>
      <c r="C6" s="13" t="s">
        <v>33</v>
      </c>
      <c r="D6" s="14">
        <v>1</v>
      </c>
      <c r="E6" s="15">
        <v>2383436</v>
      </c>
      <c r="F6" s="15">
        <f t="shared" si="0"/>
        <v>2383436</v>
      </c>
      <c r="G6" s="28" t="s">
        <v>33</v>
      </c>
      <c r="H6" s="29">
        <v>1</v>
      </c>
      <c r="I6" s="30">
        <v>2383436</v>
      </c>
      <c r="J6" s="30">
        <f t="shared" si="1"/>
        <v>2383436</v>
      </c>
      <c r="K6" s="23"/>
      <c r="L6" s="26"/>
      <c r="M6" s="23"/>
      <c r="N6" s="26"/>
      <c r="O6" s="26"/>
      <c r="P6" s="40"/>
      <c r="Q6" s="40"/>
      <c r="R6" s="41"/>
    </row>
    <row r="7" spans="1:18" s="6" customFormat="1" ht="150" x14ac:dyDescent="0.25">
      <c r="A7" s="68"/>
      <c r="B7" s="13" t="s">
        <v>146</v>
      </c>
      <c r="C7" s="13" t="s">
        <v>99</v>
      </c>
      <c r="D7" s="14">
        <v>11</v>
      </c>
      <c r="E7" s="15">
        <v>1111998</v>
      </c>
      <c r="F7" s="15">
        <f t="shared" si="0"/>
        <v>12231978</v>
      </c>
      <c r="G7" s="28" t="s">
        <v>99</v>
      </c>
      <c r="H7" s="29">
        <v>11</v>
      </c>
      <c r="I7" s="30">
        <v>1111998</v>
      </c>
      <c r="J7" s="30">
        <f t="shared" si="1"/>
        <v>12231978</v>
      </c>
      <c r="K7" s="23"/>
      <c r="L7" s="26"/>
      <c r="M7" s="23"/>
      <c r="N7" s="26"/>
      <c r="O7" s="26"/>
      <c r="P7" s="40"/>
      <c r="Q7" s="40"/>
      <c r="R7" s="41"/>
    </row>
    <row r="8" spans="1:18" s="8" customFormat="1" ht="21" customHeight="1" x14ac:dyDescent="0.25">
      <c r="A8" s="7"/>
      <c r="B8" s="88" t="s">
        <v>211</v>
      </c>
      <c r="C8" s="89"/>
      <c r="D8" s="89"/>
      <c r="E8" s="89"/>
      <c r="F8" s="89"/>
      <c r="G8" s="89"/>
      <c r="H8" s="89"/>
      <c r="I8" s="89"/>
      <c r="J8" s="89"/>
      <c r="K8" s="89"/>
      <c r="L8" s="89"/>
      <c r="M8" s="89"/>
      <c r="N8" s="89"/>
      <c r="O8" s="89"/>
      <c r="P8" s="89"/>
      <c r="Q8" s="89"/>
      <c r="R8" s="90"/>
    </row>
    <row r="9" spans="1:18" s="6" customFormat="1" ht="165" x14ac:dyDescent="0.25">
      <c r="A9" s="68" t="s">
        <v>15</v>
      </c>
      <c r="B9" s="13" t="s">
        <v>147</v>
      </c>
      <c r="C9" s="13" t="s">
        <v>34</v>
      </c>
      <c r="D9" s="14">
        <v>9</v>
      </c>
      <c r="E9" s="17">
        <v>1111998.0386666667</v>
      </c>
      <c r="F9" s="17">
        <f t="shared" si="0"/>
        <v>10007982.348000001</v>
      </c>
      <c r="G9" s="28" t="s">
        <v>34</v>
      </c>
      <c r="H9" s="29">
        <v>9</v>
      </c>
      <c r="I9" s="31">
        <v>1111998.0386666667</v>
      </c>
      <c r="J9" s="31">
        <f t="shared" si="1"/>
        <v>10007982.348000001</v>
      </c>
      <c r="K9" s="55" t="s">
        <v>179</v>
      </c>
      <c r="L9" s="22" t="s">
        <v>180</v>
      </c>
      <c r="M9" s="23">
        <v>6</v>
      </c>
      <c r="N9" s="56">
        <v>8511417</v>
      </c>
      <c r="O9" s="56">
        <f>M9*N9</f>
        <v>51068502</v>
      </c>
      <c r="P9" s="41">
        <v>51068502</v>
      </c>
      <c r="Q9" s="41">
        <v>51437004</v>
      </c>
      <c r="R9" s="41">
        <v>50700000</v>
      </c>
    </row>
    <row r="10" spans="1:18" s="6" customFormat="1" ht="165" x14ac:dyDescent="0.25">
      <c r="A10" s="68"/>
      <c r="B10" s="13" t="s">
        <v>148</v>
      </c>
      <c r="C10" s="13" t="s">
        <v>35</v>
      </c>
      <c r="D10" s="14">
        <v>18</v>
      </c>
      <c r="E10" s="17">
        <v>792143.92833333334</v>
      </c>
      <c r="F10" s="17">
        <f t="shared" si="0"/>
        <v>14258590.710000001</v>
      </c>
      <c r="G10" s="28" t="s">
        <v>35</v>
      </c>
      <c r="H10" s="29">
        <v>18</v>
      </c>
      <c r="I10" s="31">
        <v>792143.92833333334</v>
      </c>
      <c r="J10" s="31">
        <f t="shared" si="1"/>
        <v>14258590.710000001</v>
      </c>
      <c r="K10" s="55" t="s">
        <v>181</v>
      </c>
      <c r="L10" s="22" t="s">
        <v>99</v>
      </c>
      <c r="M10" s="23">
        <v>3</v>
      </c>
      <c r="N10" s="56">
        <v>1111998</v>
      </c>
      <c r="O10" s="56">
        <f>M10*N10</f>
        <v>3335994</v>
      </c>
      <c r="P10" s="41">
        <v>3335994</v>
      </c>
      <c r="Q10" s="41">
        <v>3296988</v>
      </c>
      <c r="R10" s="41">
        <v>3375000</v>
      </c>
    </row>
    <row r="11" spans="1:18" s="6" customFormat="1" ht="120" x14ac:dyDescent="0.25">
      <c r="A11" s="1"/>
      <c r="B11" s="13"/>
      <c r="C11" s="13"/>
      <c r="D11" s="14"/>
      <c r="E11" s="17"/>
      <c r="F11" s="17"/>
      <c r="G11" s="28"/>
      <c r="H11" s="29"/>
      <c r="I11" s="31"/>
      <c r="J11" s="31"/>
      <c r="K11" s="55" t="s">
        <v>182</v>
      </c>
      <c r="L11" s="22" t="s">
        <v>183</v>
      </c>
      <c r="M11" s="23">
        <v>1</v>
      </c>
      <c r="N11" s="56">
        <v>7611417</v>
      </c>
      <c r="O11" s="56">
        <f>M11*N11</f>
        <v>7611417</v>
      </c>
      <c r="P11" s="41">
        <v>7611417</v>
      </c>
      <c r="Q11" s="41">
        <v>7607000</v>
      </c>
      <c r="R11" s="41">
        <v>7615834</v>
      </c>
    </row>
    <row r="12" spans="1:18" s="6" customFormat="1" ht="163.5" customHeight="1" x14ac:dyDescent="0.25">
      <c r="A12" s="1"/>
      <c r="B12" s="13"/>
      <c r="C12" s="13"/>
      <c r="D12" s="14"/>
      <c r="E12" s="17"/>
      <c r="F12" s="17"/>
      <c r="G12" s="28"/>
      <c r="H12" s="29"/>
      <c r="I12" s="31"/>
      <c r="J12" s="31"/>
      <c r="K12" s="55" t="s">
        <v>172</v>
      </c>
      <c r="L12" s="22" t="s">
        <v>169</v>
      </c>
      <c r="M12" s="23">
        <v>3</v>
      </c>
      <c r="N12" s="56">
        <v>1111998</v>
      </c>
      <c r="O12" s="56">
        <f>M12*N12</f>
        <v>3335994</v>
      </c>
      <c r="P12" s="41">
        <v>3335994</v>
      </c>
      <c r="Q12" s="41">
        <v>3296988</v>
      </c>
      <c r="R12" s="41">
        <v>3375000</v>
      </c>
    </row>
    <row r="13" spans="1:18" s="6" customFormat="1" ht="150" x14ac:dyDescent="0.25">
      <c r="A13" s="1"/>
      <c r="B13" s="13"/>
      <c r="C13" s="13"/>
      <c r="D13" s="14"/>
      <c r="E13" s="17"/>
      <c r="F13" s="17"/>
      <c r="G13" s="28"/>
      <c r="H13" s="29"/>
      <c r="I13" s="31"/>
      <c r="J13" s="31"/>
      <c r="K13" s="55" t="s">
        <v>114</v>
      </c>
      <c r="L13" s="22" t="s">
        <v>184</v>
      </c>
      <c r="M13" s="23">
        <v>16</v>
      </c>
      <c r="N13" s="56">
        <v>3073708</v>
      </c>
      <c r="O13" s="56">
        <f>M13*N13</f>
        <v>49179328</v>
      </c>
      <c r="P13" s="41">
        <v>49179328</v>
      </c>
      <c r="Q13" s="41">
        <v>49174656</v>
      </c>
      <c r="R13" s="41">
        <v>49184000</v>
      </c>
    </row>
    <row r="14" spans="1:18" s="6" customFormat="1" ht="105" x14ac:dyDescent="0.25">
      <c r="A14" s="1"/>
      <c r="B14" s="13"/>
      <c r="C14" s="13"/>
      <c r="D14" s="14"/>
      <c r="E14" s="17"/>
      <c r="F14" s="17"/>
      <c r="G14" s="28"/>
      <c r="H14" s="29"/>
      <c r="I14" s="31"/>
      <c r="J14" s="31"/>
      <c r="K14" s="55" t="s">
        <v>177</v>
      </c>
      <c r="L14" s="22" t="s">
        <v>185</v>
      </c>
      <c r="M14" s="23">
        <v>16</v>
      </c>
      <c r="N14" s="56">
        <v>1111998</v>
      </c>
      <c r="O14" s="56">
        <f t="shared" ref="O14:O20" si="2">M14*N14</f>
        <v>17791968</v>
      </c>
      <c r="P14" s="41">
        <v>17791968</v>
      </c>
      <c r="Q14" s="41">
        <v>17583936</v>
      </c>
      <c r="R14" s="41">
        <v>18000000</v>
      </c>
    </row>
    <row r="15" spans="1:18" s="6" customFormat="1" ht="135" x14ac:dyDescent="0.25">
      <c r="A15" s="1"/>
      <c r="B15" s="13"/>
      <c r="C15" s="13"/>
      <c r="D15" s="14"/>
      <c r="E15" s="17"/>
      <c r="F15" s="17"/>
      <c r="G15" s="28"/>
      <c r="H15" s="29"/>
      <c r="I15" s="31"/>
      <c r="J15" s="31"/>
      <c r="K15" s="55" t="s">
        <v>177</v>
      </c>
      <c r="L15" s="22" t="s">
        <v>186</v>
      </c>
      <c r="M15" s="23">
        <v>32</v>
      </c>
      <c r="N15" s="56">
        <v>551318</v>
      </c>
      <c r="O15" s="56">
        <f t="shared" si="2"/>
        <v>17642176</v>
      </c>
      <c r="P15" s="41">
        <v>17642176</v>
      </c>
      <c r="Q15" s="41">
        <v>17364352</v>
      </c>
      <c r="R15" s="41">
        <v>17920000</v>
      </c>
    </row>
    <row r="16" spans="1:18" s="6" customFormat="1" ht="22.5" customHeight="1" x14ac:dyDescent="0.25">
      <c r="A16" s="57"/>
      <c r="B16" s="100" t="s">
        <v>209</v>
      </c>
      <c r="C16" s="101"/>
      <c r="D16" s="101"/>
      <c r="E16" s="101"/>
      <c r="F16" s="60"/>
      <c r="G16" s="60"/>
      <c r="H16" s="60"/>
      <c r="I16" s="60"/>
      <c r="J16" s="60"/>
      <c r="K16" s="60"/>
      <c r="L16" s="60"/>
      <c r="M16" s="60"/>
      <c r="N16" s="61"/>
      <c r="O16" s="59">
        <f>SUM(O9:O15)</f>
        <v>149965379</v>
      </c>
      <c r="P16" s="58">
        <f t="shared" ref="P16" si="3">SUM(P14:P15)</f>
        <v>35434144</v>
      </c>
      <c r="Q16" s="58">
        <f t="shared" ref="Q16" si="4">SUM(Q14:Q15)</f>
        <v>34948288</v>
      </c>
      <c r="R16" s="58">
        <f t="shared" ref="R16" si="5">SUM(R14:R15)</f>
        <v>35920000</v>
      </c>
    </row>
    <row r="17" spans="1:18" s="8" customFormat="1" ht="21" customHeight="1" x14ac:dyDescent="0.25">
      <c r="A17" s="7"/>
      <c r="B17" s="88" t="s">
        <v>212</v>
      </c>
      <c r="C17" s="89"/>
      <c r="D17" s="89"/>
      <c r="E17" s="89"/>
      <c r="F17" s="89"/>
      <c r="G17" s="89"/>
      <c r="H17" s="89"/>
      <c r="I17" s="89"/>
      <c r="J17" s="89"/>
      <c r="K17" s="89"/>
      <c r="L17" s="89"/>
      <c r="M17" s="89"/>
      <c r="N17" s="89"/>
      <c r="O17" s="89"/>
      <c r="P17" s="89"/>
      <c r="Q17" s="89"/>
      <c r="R17" s="90"/>
    </row>
    <row r="18" spans="1:18" s="6" customFormat="1" ht="150" x14ac:dyDescent="0.25">
      <c r="A18" s="68" t="s">
        <v>14</v>
      </c>
      <c r="B18" s="13" t="s">
        <v>100</v>
      </c>
      <c r="C18" s="13" t="s">
        <v>36</v>
      </c>
      <c r="D18" s="14">
        <v>1</v>
      </c>
      <c r="E18" s="18">
        <v>945713</v>
      </c>
      <c r="F18" s="15">
        <f t="shared" si="0"/>
        <v>945713</v>
      </c>
      <c r="G18" s="28" t="s">
        <v>36</v>
      </c>
      <c r="H18" s="29">
        <v>1</v>
      </c>
      <c r="I18" s="32">
        <v>945713</v>
      </c>
      <c r="J18" s="30">
        <f t="shared" si="1"/>
        <v>945713</v>
      </c>
      <c r="K18" s="103" t="s">
        <v>191</v>
      </c>
      <c r="L18" s="22" t="s">
        <v>192</v>
      </c>
      <c r="M18" s="23">
        <v>50</v>
      </c>
      <c r="N18" s="56">
        <v>985600</v>
      </c>
      <c r="O18" s="56">
        <f t="shared" si="2"/>
        <v>49280000</v>
      </c>
      <c r="P18" s="41">
        <v>49280000</v>
      </c>
      <c r="Q18" s="41">
        <v>49384500</v>
      </c>
      <c r="R18" s="41">
        <v>49175500</v>
      </c>
    </row>
    <row r="19" spans="1:18" s="6" customFormat="1" ht="150" x14ac:dyDescent="0.25">
      <c r="A19" s="68"/>
      <c r="B19" s="13" t="s">
        <v>32</v>
      </c>
      <c r="C19" s="13" t="s">
        <v>37</v>
      </c>
      <c r="D19" s="14">
        <v>1</v>
      </c>
      <c r="E19" s="15">
        <v>2444611.6846666699</v>
      </c>
      <c r="F19" s="15">
        <f t="shared" ref="F19:F20" si="6">+D19*E19</f>
        <v>2444611.6846666699</v>
      </c>
      <c r="G19" s="28" t="s">
        <v>37</v>
      </c>
      <c r="H19" s="29">
        <v>1</v>
      </c>
      <c r="I19" s="30">
        <v>2444611.6846666699</v>
      </c>
      <c r="J19" s="30">
        <f t="shared" ref="J19:J20" si="7">+H19*I19</f>
        <v>2444611.6846666699</v>
      </c>
      <c r="K19" s="23" t="s">
        <v>238</v>
      </c>
      <c r="L19" s="22" t="s">
        <v>193</v>
      </c>
      <c r="M19" s="23">
        <v>6</v>
      </c>
      <c r="N19" s="56">
        <v>972315</v>
      </c>
      <c r="O19" s="56">
        <f t="shared" si="2"/>
        <v>5833890</v>
      </c>
      <c r="P19" s="41">
        <v>5833890</v>
      </c>
      <c r="Q19" s="41">
        <v>5799780</v>
      </c>
      <c r="R19" s="41">
        <v>5868000</v>
      </c>
    </row>
    <row r="20" spans="1:18" s="6" customFormat="1" ht="120" x14ac:dyDescent="0.25">
      <c r="A20" s="68"/>
      <c r="B20" s="13" t="s">
        <v>101</v>
      </c>
      <c r="C20" s="13" t="s">
        <v>38</v>
      </c>
      <c r="D20" s="14">
        <v>8</v>
      </c>
      <c r="E20" s="15">
        <v>1264890.6270000001</v>
      </c>
      <c r="F20" s="15">
        <f t="shared" si="6"/>
        <v>10119125.016000001</v>
      </c>
      <c r="G20" s="28" t="s">
        <v>38</v>
      </c>
      <c r="H20" s="29">
        <v>8</v>
      </c>
      <c r="I20" s="30">
        <v>1264890.6270000001</v>
      </c>
      <c r="J20" s="30">
        <f t="shared" si="7"/>
        <v>10119125.016000001</v>
      </c>
      <c r="K20" s="55" t="s">
        <v>43</v>
      </c>
      <c r="L20" s="22" t="s">
        <v>198</v>
      </c>
      <c r="M20" s="23">
        <v>2</v>
      </c>
      <c r="N20" s="56">
        <v>686247</v>
      </c>
      <c r="O20" s="56">
        <f t="shared" si="2"/>
        <v>1372494</v>
      </c>
      <c r="P20" s="41">
        <v>1372494</v>
      </c>
      <c r="Q20" s="41">
        <v>1366988</v>
      </c>
      <c r="R20" s="41">
        <v>1378000</v>
      </c>
    </row>
    <row r="21" spans="1:18" s="6" customFormat="1" ht="213" customHeight="1" x14ac:dyDescent="0.25">
      <c r="A21" s="1"/>
      <c r="B21" s="13"/>
      <c r="C21" s="13"/>
      <c r="D21" s="14"/>
      <c r="E21" s="15"/>
      <c r="F21" s="15"/>
      <c r="G21" s="28"/>
      <c r="H21" s="29"/>
      <c r="I21" s="30"/>
      <c r="J21" s="30"/>
      <c r="K21" s="55" t="s">
        <v>194</v>
      </c>
      <c r="L21" s="22" t="s">
        <v>195</v>
      </c>
      <c r="M21" s="23">
        <v>4</v>
      </c>
      <c r="N21" s="56">
        <v>500000</v>
      </c>
      <c r="O21" s="56">
        <f>M21*N21</f>
        <v>2000000</v>
      </c>
      <c r="P21" s="41">
        <v>2000000</v>
      </c>
      <c r="Q21" s="41">
        <v>2006000</v>
      </c>
      <c r="R21" s="41">
        <v>1994000</v>
      </c>
    </row>
    <row r="22" spans="1:18" s="6" customFormat="1" ht="225" x14ac:dyDescent="0.25">
      <c r="A22" s="1"/>
      <c r="B22" s="13"/>
      <c r="C22" s="13"/>
      <c r="D22" s="14"/>
      <c r="E22" s="15"/>
      <c r="F22" s="15"/>
      <c r="G22" s="28"/>
      <c r="H22" s="29"/>
      <c r="I22" s="30"/>
      <c r="J22" s="30"/>
      <c r="K22" s="55" t="s">
        <v>196</v>
      </c>
      <c r="L22" s="22" t="s">
        <v>197</v>
      </c>
      <c r="M22" s="23">
        <v>6</v>
      </c>
      <c r="N22" s="56">
        <v>4803053</v>
      </c>
      <c r="O22" s="56">
        <f>M22*N22</f>
        <v>28818318</v>
      </c>
      <c r="P22" s="41">
        <v>28818318</v>
      </c>
      <c r="Q22" s="41">
        <v>28848636</v>
      </c>
      <c r="R22" s="41">
        <v>28788000</v>
      </c>
    </row>
    <row r="23" spans="1:18" s="6" customFormat="1" ht="156" customHeight="1" x14ac:dyDescent="0.25">
      <c r="A23" s="1"/>
      <c r="B23" s="13"/>
      <c r="C23" s="13"/>
      <c r="D23" s="14"/>
      <c r="E23" s="15"/>
      <c r="F23" s="15"/>
      <c r="G23" s="28"/>
      <c r="H23" s="29"/>
      <c r="I23" s="30"/>
      <c r="J23" s="30"/>
      <c r="K23" s="55" t="s">
        <v>199</v>
      </c>
      <c r="L23" s="22" t="s">
        <v>200</v>
      </c>
      <c r="M23" s="23">
        <v>6</v>
      </c>
      <c r="N23" s="56">
        <v>532674</v>
      </c>
      <c r="O23" s="56">
        <f>M23*N23</f>
        <v>3196044</v>
      </c>
      <c r="P23" s="41">
        <v>3196044</v>
      </c>
      <c r="Q23" s="41">
        <v>3216000</v>
      </c>
      <c r="R23" s="41">
        <v>3176088</v>
      </c>
    </row>
    <row r="24" spans="1:18" s="6" customFormat="1" ht="22.5" customHeight="1" x14ac:dyDescent="0.25">
      <c r="A24" s="57"/>
      <c r="B24" s="100" t="s">
        <v>209</v>
      </c>
      <c r="C24" s="101"/>
      <c r="D24" s="101"/>
      <c r="E24" s="101"/>
      <c r="F24" s="60"/>
      <c r="G24" s="60"/>
      <c r="H24" s="60"/>
      <c r="I24" s="60"/>
      <c r="J24" s="60"/>
      <c r="K24" s="60"/>
      <c r="L24" s="60"/>
      <c r="M24" s="60"/>
      <c r="N24" s="61"/>
      <c r="O24" s="63">
        <f>SUM(O18:O23)</f>
        <v>90500746</v>
      </c>
      <c r="P24" s="58">
        <f t="shared" ref="P24" si="8">SUM(P22:P23)</f>
        <v>32014362</v>
      </c>
      <c r="Q24" s="58">
        <f t="shared" ref="Q24" si="9">SUM(Q22:Q23)</f>
        <v>32064636</v>
      </c>
      <c r="R24" s="58">
        <f t="shared" ref="R24" si="10">SUM(R22:R23)</f>
        <v>31964088</v>
      </c>
    </row>
    <row r="25" spans="1:18" s="8" customFormat="1" ht="21" customHeight="1" x14ac:dyDescent="0.25">
      <c r="A25" s="7"/>
      <c r="B25" s="72" t="s">
        <v>213</v>
      </c>
      <c r="C25" s="73"/>
      <c r="D25" s="73"/>
      <c r="E25" s="73"/>
      <c r="F25" s="73"/>
      <c r="G25" s="73"/>
      <c r="H25" s="73"/>
      <c r="I25" s="73"/>
      <c r="J25" s="73"/>
      <c r="K25" s="73"/>
      <c r="L25" s="73"/>
      <c r="M25" s="73"/>
      <c r="N25" s="73"/>
      <c r="O25" s="73"/>
      <c r="P25" s="73"/>
      <c r="Q25" s="73"/>
      <c r="R25" s="74"/>
    </row>
    <row r="26" spans="1:18" s="6" customFormat="1" ht="117.75" customHeight="1" x14ac:dyDescent="0.25">
      <c r="A26" s="68" t="s">
        <v>13</v>
      </c>
      <c r="B26" s="16" t="s">
        <v>39</v>
      </c>
      <c r="C26" s="13" t="s">
        <v>41</v>
      </c>
      <c r="D26" s="14">
        <v>7</v>
      </c>
      <c r="E26" s="17">
        <v>1252763.1783333335</v>
      </c>
      <c r="F26" s="17">
        <f>+D26*E26</f>
        <v>8769342.2483333349</v>
      </c>
      <c r="G26" s="28" t="s">
        <v>41</v>
      </c>
      <c r="H26" s="29">
        <v>7</v>
      </c>
      <c r="I26" s="31">
        <v>1252763.1783333335</v>
      </c>
      <c r="J26" s="31">
        <f>+H26*I26</f>
        <v>8769342.2483333349</v>
      </c>
      <c r="K26" s="23"/>
      <c r="L26" s="26"/>
      <c r="M26" s="23"/>
      <c r="N26" s="26"/>
      <c r="O26" s="26"/>
      <c r="P26" s="40"/>
      <c r="Q26" s="40"/>
      <c r="R26" s="41"/>
    </row>
    <row r="27" spans="1:18" s="6" customFormat="1" ht="135" x14ac:dyDescent="0.25">
      <c r="A27" s="68"/>
      <c r="B27" s="16" t="s">
        <v>40</v>
      </c>
      <c r="C27" s="13" t="s">
        <v>42</v>
      </c>
      <c r="D27" s="14">
        <v>10</v>
      </c>
      <c r="E27" s="17">
        <v>541767.65066666668</v>
      </c>
      <c r="F27" s="17">
        <f>+D27*E27</f>
        <v>5417676.5066666668</v>
      </c>
      <c r="G27" s="28" t="s">
        <v>42</v>
      </c>
      <c r="H27" s="29">
        <v>10</v>
      </c>
      <c r="I27" s="31">
        <v>541767.65066666668</v>
      </c>
      <c r="J27" s="31">
        <f>+H27*I27</f>
        <v>5417676.5066666668</v>
      </c>
      <c r="K27" s="23"/>
      <c r="L27" s="26"/>
      <c r="M27" s="23"/>
      <c r="N27" s="26"/>
      <c r="O27" s="26"/>
      <c r="P27" s="40"/>
      <c r="Q27" s="40"/>
      <c r="R27" s="41"/>
    </row>
    <row r="28" spans="1:18" s="67" customFormat="1" ht="21" customHeight="1" x14ac:dyDescent="0.25">
      <c r="A28" s="66"/>
      <c r="B28" s="88" t="s">
        <v>214</v>
      </c>
      <c r="C28" s="89"/>
      <c r="D28" s="89"/>
      <c r="E28" s="89"/>
      <c r="F28" s="89"/>
      <c r="G28" s="89"/>
      <c r="H28" s="89"/>
      <c r="I28" s="89"/>
      <c r="J28" s="89"/>
      <c r="K28" s="89"/>
      <c r="L28" s="89"/>
      <c r="M28" s="89"/>
      <c r="N28" s="89"/>
      <c r="O28" s="89"/>
      <c r="P28" s="89"/>
      <c r="Q28" s="89"/>
      <c r="R28" s="90"/>
    </row>
    <row r="29" spans="1:18" s="6" customFormat="1" ht="99.75" customHeight="1" x14ac:dyDescent="0.25">
      <c r="A29" s="68" t="s">
        <v>12</v>
      </c>
      <c r="B29" s="13" t="s">
        <v>102</v>
      </c>
      <c r="C29" s="13" t="s">
        <v>104</v>
      </c>
      <c r="D29" s="14">
        <v>20</v>
      </c>
      <c r="E29" s="17">
        <v>972315.28333333333</v>
      </c>
      <c r="F29" s="19">
        <f>+D29*E29</f>
        <v>19446305.666666668</v>
      </c>
      <c r="G29" s="28" t="s">
        <v>104</v>
      </c>
      <c r="H29" s="29">
        <v>20</v>
      </c>
      <c r="I29" s="31">
        <v>972315.28333333333</v>
      </c>
      <c r="J29" s="33">
        <f>+H29*I29</f>
        <v>19446305.666666668</v>
      </c>
      <c r="K29" s="55" t="s">
        <v>171</v>
      </c>
      <c r="L29" s="22" t="s">
        <v>170</v>
      </c>
      <c r="M29" s="23">
        <v>13</v>
      </c>
      <c r="N29" s="56">
        <v>945713</v>
      </c>
      <c r="O29" s="56">
        <f t="shared" ref="O29:O34" si="11">M29*N29</f>
        <v>12294269</v>
      </c>
      <c r="P29" s="41">
        <v>12294269</v>
      </c>
      <c r="Q29" s="41">
        <v>12126257</v>
      </c>
      <c r="R29" s="41">
        <v>12462307</v>
      </c>
    </row>
    <row r="30" spans="1:18" s="6" customFormat="1" ht="149.25" customHeight="1" x14ac:dyDescent="0.25">
      <c r="A30" s="68"/>
      <c r="B30" s="13" t="s">
        <v>102</v>
      </c>
      <c r="C30" s="13" t="s">
        <v>105</v>
      </c>
      <c r="D30" s="14">
        <v>4</v>
      </c>
      <c r="E30" s="17">
        <v>939802.5</v>
      </c>
      <c r="F30" s="19">
        <f t="shared" ref="F30:F36" si="12">+D30*E30</f>
        <v>3759210</v>
      </c>
      <c r="G30" s="28" t="s">
        <v>105</v>
      </c>
      <c r="H30" s="29">
        <v>4</v>
      </c>
      <c r="I30" s="31">
        <v>939802.5</v>
      </c>
      <c r="J30" s="33">
        <f t="shared" ref="J30:J36" si="13">+H30*I30</f>
        <v>3759210</v>
      </c>
      <c r="K30" s="55" t="s">
        <v>172</v>
      </c>
      <c r="L30" s="22" t="s">
        <v>169</v>
      </c>
      <c r="M30" s="23">
        <v>36</v>
      </c>
      <c r="N30" s="56">
        <v>1111998</v>
      </c>
      <c r="O30" s="56">
        <f t="shared" si="11"/>
        <v>40031928</v>
      </c>
      <c r="P30" s="41">
        <v>40031928</v>
      </c>
      <c r="Q30" s="41">
        <v>33580404</v>
      </c>
      <c r="R30" s="41">
        <v>34511004</v>
      </c>
    </row>
    <row r="31" spans="1:18" s="6" customFormat="1" ht="126" customHeight="1" x14ac:dyDescent="0.25">
      <c r="A31" s="68"/>
      <c r="B31" s="13" t="s">
        <v>102</v>
      </c>
      <c r="C31" s="13" t="s">
        <v>106</v>
      </c>
      <c r="D31" s="14">
        <v>10</v>
      </c>
      <c r="E31" s="17">
        <v>716630.21733333322</v>
      </c>
      <c r="F31" s="19">
        <f t="shared" si="12"/>
        <v>7166302.1733333319</v>
      </c>
      <c r="G31" s="28" t="s">
        <v>106</v>
      </c>
      <c r="H31" s="29">
        <v>10</v>
      </c>
      <c r="I31" s="31">
        <v>716630.21733333322</v>
      </c>
      <c r="J31" s="33">
        <f t="shared" si="13"/>
        <v>7166302.1733333319</v>
      </c>
      <c r="K31" s="55" t="s">
        <v>173</v>
      </c>
      <c r="L31" s="22" t="s">
        <v>174</v>
      </c>
      <c r="M31" s="23">
        <v>17</v>
      </c>
      <c r="N31" s="56">
        <v>1537108</v>
      </c>
      <c r="O31" s="56">
        <f t="shared" si="11"/>
        <v>26130836</v>
      </c>
      <c r="P31" s="41">
        <v>26130836</v>
      </c>
      <c r="Q31" s="41">
        <v>15857413</v>
      </c>
      <c r="R31" s="41">
        <v>16296863</v>
      </c>
    </row>
    <row r="32" spans="1:18" s="6" customFormat="1" ht="148.5" customHeight="1" x14ac:dyDescent="0.25">
      <c r="A32" s="68"/>
      <c r="B32" s="13" t="s">
        <v>43</v>
      </c>
      <c r="C32" s="13" t="s">
        <v>44</v>
      </c>
      <c r="D32" s="14">
        <v>9</v>
      </c>
      <c r="E32" s="17">
        <v>686246.6216666667</v>
      </c>
      <c r="F32" s="19">
        <f t="shared" si="12"/>
        <v>6176219.5950000007</v>
      </c>
      <c r="G32" s="28" t="s">
        <v>44</v>
      </c>
      <c r="H32" s="29">
        <v>9</v>
      </c>
      <c r="I32" s="31">
        <v>686246.6216666667</v>
      </c>
      <c r="J32" s="33">
        <f t="shared" si="13"/>
        <v>6176219.5950000007</v>
      </c>
      <c r="K32" s="55" t="s">
        <v>172</v>
      </c>
      <c r="L32" s="22" t="s">
        <v>169</v>
      </c>
      <c r="M32" s="23">
        <v>102</v>
      </c>
      <c r="N32" s="56">
        <v>1111998</v>
      </c>
      <c r="O32" s="56">
        <f t="shared" si="11"/>
        <v>113423796</v>
      </c>
      <c r="P32" s="41">
        <v>113423796</v>
      </c>
      <c r="Q32" s="41">
        <v>95144478</v>
      </c>
      <c r="R32" s="41">
        <v>97781178</v>
      </c>
    </row>
    <row r="33" spans="1:18" s="6" customFormat="1" ht="135" x14ac:dyDescent="0.25">
      <c r="A33" s="68"/>
      <c r="B33" s="13" t="s">
        <v>45</v>
      </c>
      <c r="C33" s="13" t="s">
        <v>46</v>
      </c>
      <c r="D33" s="14">
        <v>8</v>
      </c>
      <c r="E33" s="17">
        <v>4647865.5860000001</v>
      </c>
      <c r="F33" s="19">
        <f t="shared" si="12"/>
        <v>37182924.688000001</v>
      </c>
      <c r="G33" s="28" t="s">
        <v>46</v>
      </c>
      <c r="H33" s="29">
        <v>8</v>
      </c>
      <c r="I33" s="31">
        <v>4647865.5860000001</v>
      </c>
      <c r="J33" s="33">
        <f t="shared" si="13"/>
        <v>37182924.688000001</v>
      </c>
      <c r="K33" s="55" t="s">
        <v>175</v>
      </c>
      <c r="L33" s="22" t="s">
        <v>176</v>
      </c>
      <c r="M33" s="23">
        <v>33</v>
      </c>
      <c r="N33" s="56">
        <v>768554</v>
      </c>
      <c r="O33" s="56">
        <f t="shared" si="11"/>
        <v>25362282</v>
      </c>
      <c r="P33" s="41">
        <v>25362282</v>
      </c>
      <c r="Q33" s="41">
        <v>23925000</v>
      </c>
      <c r="R33" s="41">
        <v>26799564</v>
      </c>
    </row>
    <row r="34" spans="1:18" s="6" customFormat="1" ht="208.5" customHeight="1" x14ac:dyDescent="0.25">
      <c r="A34" s="68"/>
      <c r="B34" s="13" t="s">
        <v>103</v>
      </c>
      <c r="C34" s="13" t="s">
        <v>107</v>
      </c>
      <c r="D34" s="14">
        <v>5</v>
      </c>
      <c r="E34" s="17">
        <v>1704585.155</v>
      </c>
      <c r="F34" s="19">
        <f t="shared" si="12"/>
        <v>8522925.7750000004</v>
      </c>
      <c r="G34" s="28" t="s">
        <v>107</v>
      </c>
      <c r="H34" s="29">
        <v>5</v>
      </c>
      <c r="I34" s="31">
        <v>1704585.155</v>
      </c>
      <c r="J34" s="33">
        <f t="shared" si="13"/>
        <v>8522925.7750000004</v>
      </c>
      <c r="K34" s="55" t="s">
        <v>177</v>
      </c>
      <c r="L34" s="22" t="s">
        <v>178</v>
      </c>
      <c r="M34" s="23">
        <v>132</v>
      </c>
      <c r="N34" s="56">
        <v>551318</v>
      </c>
      <c r="O34" s="56">
        <f t="shared" si="11"/>
        <v>72773976</v>
      </c>
      <c r="P34" s="46">
        <v>72773976</v>
      </c>
      <c r="Q34" s="46">
        <v>71627952</v>
      </c>
      <c r="R34" s="47">
        <v>73920000</v>
      </c>
    </row>
    <row r="35" spans="1:18" s="6" customFormat="1" ht="90" x14ac:dyDescent="0.25">
      <c r="A35" s="68"/>
      <c r="B35" s="13" t="s">
        <v>47</v>
      </c>
      <c r="C35" s="13" t="s">
        <v>48</v>
      </c>
      <c r="D35" s="14">
        <v>6</v>
      </c>
      <c r="E35" s="17">
        <v>549185</v>
      </c>
      <c r="F35" s="19">
        <f t="shared" si="12"/>
        <v>3295110</v>
      </c>
      <c r="G35" s="28" t="s">
        <v>48</v>
      </c>
      <c r="H35" s="29">
        <v>6</v>
      </c>
      <c r="I35" s="31">
        <v>549185</v>
      </c>
      <c r="J35" s="33">
        <f t="shared" si="13"/>
        <v>3295110</v>
      </c>
      <c r="K35" s="23"/>
      <c r="L35" s="26"/>
      <c r="M35" s="23"/>
      <c r="N35" s="26"/>
      <c r="O35" s="26"/>
      <c r="P35" s="40"/>
      <c r="Q35" s="40"/>
      <c r="R35" s="41"/>
    </row>
    <row r="36" spans="1:18" s="6" customFormat="1" ht="120" x14ac:dyDescent="0.25">
      <c r="A36" s="68"/>
      <c r="B36" s="13" t="s">
        <v>49</v>
      </c>
      <c r="C36" s="13" t="s">
        <v>50</v>
      </c>
      <c r="D36" s="14">
        <v>10</v>
      </c>
      <c r="E36" s="17">
        <v>1976209.9933333334</v>
      </c>
      <c r="F36" s="19">
        <f t="shared" si="12"/>
        <v>19762099.933333334</v>
      </c>
      <c r="G36" s="28" t="s">
        <v>50</v>
      </c>
      <c r="H36" s="29">
        <v>10</v>
      </c>
      <c r="I36" s="31">
        <v>1976209.9933333334</v>
      </c>
      <c r="J36" s="33">
        <f t="shared" si="13"/>
        <v>19762099.933333334</v>
      </c>
      <c r="K36" s="23"/>
      <c r="L36" s="26"/>
      <c r="M36" s="23"/>
      <c r="N36" s="26"/>
      <c r="O36" s="26"/>
      <c r="P36" s="40"/>
      <c r="Q36" s="40"/>
      <c r="R36" s="41"/>
    </row>
    <row r="37" spans="1:18" s="6" customFormat="1" ht="22.5" customHeight="1" x14ac:dyDescent="0.25">
      <c r="A37" s="57"/>
      <c r="B37" s="100" t="s">
        <v>209</v>
      </c>
      <c r="C37" s="101"/>
      <c r="D37" s="101"/>
      <c r="E37" s="101"/>
      <c r="F37" s="60"/>
      <c r="G37" s="60"/>
      <c r="H37" s="60"/>
      <c r="I37" s="60"/>
      <c r="J37" s="60"/>
      <c r="K37" s="60"/>
      <c r="L37" s="60"/>
      <c r="M37" s="60"/>
      <c r="N37" s="61"/>
      <c r="O37" s="63">
        <f>SUM(O29:O36)</f>
        <v>290017087</v>
      </c>
      <c r="P37" s="58">
        <f t="shared" ref="P37" si="14">SUM(P35:P36)</f>
        <v>0</v>
      </c>
      <c r="Q37" s="58">
        <f t="shared" ref="Q37" si="15">SUM(Q35:Q36)</f>
        <v>0</v>
      </c>
      <c r="R37" s="58">
        <f t="shared" ref="R37" si="16">SUM(R35:R36)</f>
        <v>0</v>
      </c>
    </row>
    <row r="38" spans="1:18" s="8" customFormat="1" ht="21" customHeight="1" x14ac:dyDescent="0.25">
      <c r="A38" s="7"/>
      <c r="B38" s="72" t="s">
        <v>215</v>
      </c>
      <c r="C38" s="73"/>
      <c r="D38" s="73"/>
      <c r="E38" s="73"/>
      <c r="F38" s="73"/>
      <c r="G38" s="73"/>
      <c r="H38" s="73"/>
      <c r="I38" s="73"/>
      <c r="J38" s="73"/>
      <c r="K38" s="73"/>
      <c r="L38" s="73"/>
      <c r="M38" s="73"/>
      <c r="N38" s="73"/>
      <c r="O38" s="73"/>
      <c r="P38" s="73"/>
      <c r="Q38" s="73"/>
      <c r="R38" s="74"/>
    </row>
    <row r="39" spans="1:18" s="6" customFormat="1" ht="195" x14ac:dyDescent="0.25">
      <c r="A39" s="68" t="s">
        <v>11</v>
      </c>
      <c r="B39" s="13" t="s">
        <v>51</v>
      </c>
      <c r="C39" s="13" t="s">
        <v>52</v>
      </c>
      <c r="D39" s="14">
        <v>115</v>
      </c>
      <c r="E39" s="15">
        <v>3030293.5086666667</v>
      </c>
      <c r="F39" s="15">
        <f>+D39*E39</f>
        <v>348483753.49666667</v>
      </c>
      <c r="G39" s="28" t="s">
        <v>52</v>
      </c>
      <c r="H39" s="29">
        <v>115</v>
      </c>
      <c r="I39" s="30">
        <v>3030293.5086666667</v>
      </c>
      <c r="J39" s="30">
        <f>+H39*I39</f>
        <v>348483753.49666667</v>
      </c>
      <c r="K39" s="23"/>
      <c r="L39" s="26"/>
      <c r="M39" s="23"/>
      <c r="N39" s="26"/>
      <c r="O39" s="26"/>
      <c r="P39" s="40"/>
      <c r="Q39" s="40"/>
      <c r="R39" s="41"/>
    </row>
    <row r="40" spans="1:18" s="6" customFormat="1" ht="165" x14ac:dyDescent="0.25">
      <c r="A40" s="68"/>
      <c r="B40" s="13" t="s">
        <v>53</v>
      </c>
      <c r="C40" s="13" t="s">
        <v>54</v>
      </c>
      <c r="D40" s="14">
        <v>220</v>
      </c>
      <c r="E40" s="15">
        <v>1112101.172</v>
      </c>
      <c r="F40" s="15">
        <f>+D40*E40</f>
        <v>244662257.84</v>
      </c>
      <c r="G40" s="28" t="s">
        <v>54</v>
      </c>
      <c r="H40" s="29">
        <v>220</v>
      </c>
      <c r="I40" s="30">
        <v>1112101.172</v>
      </c>
      <c r="J40" s="30">
        <f>+H40*I40</f>
        <v>244662257.84</v>
      </c>
      <c r="K40" s="23"/>
      <c r="L40" s="26"/>
      <c r="M40" s="23"/>
      <c r="N40" s="26"/>
      <c r="O40" s="26"/>
      <c r="P40" s="40"/>
      <c r="Q40" s="40"/>
      <c r="R40" s="41"/>
    </row>
    <row r="41" spans="1:18" s="8" customFormat="1" ht="21" customHeight="1" x14ac:dyDescent="0.25">
      <c r="A41" s="7"/>
      <c r="B41" s="72" t="s">
        <v>216</v>
      </c>
      <c r="C41" s="73"/>
      <c r="D41" s="73"/>
      <c r="E41" s="73"/>
      <c r="F41" s="73"/>
      <c r="G41" s="73"/>
      <c r="H41" s="73"/>
      <c r="I41" s="73"/>
      <c r="J41" s="73"/>
      <c r="K41" s="73"/>
      <c r="L41" s="73"/>
      <c r="M41" s="73"/>
      <c r="N41" s="73"/>
      <c r="O41" s="73"/>
      <c r="P41" s="73"/>
      <c r="Q41" s="73"/>
      <c r="R41" s="74"/>
    </row>
    <row r="42" spans="1:18" s="6" customFormat="1" ht="99.75" customHeight="1" x14ac:dyDescent="0.25">
      <c r="A42" s="68" t="s">
        <v>0</v>
      </c>
      <c r="B42" s="13" t="s">
        <v>108</v>
      </c>
      <c r="C42" s="13" t="s">
        <v>109</v>
      </c>
      <c r="D42" s="14">
        <v>256</v>
      </c>
      <c r="E42" s="17">
        <v>1854732.8496666669</v>
      </c>
      <c r="F42" s="15">
        <f>+D42*E42</f>
        <v>474811609.51466674</v>
      </c>
      <c r="G42" s="28" t="s">
        <v>109</v>
      </c>
      <c r="H42" s="29">
        <v>256</v>
      </c>
      <c r="I42" s="31">
        <v>1854732.8496666669</v>
      </c>
      <c r="J42" s="30">
        <f>+H42*I42</f>
        <v>474811609.51466674</v>
      </c>
      <c r="K42" s="23"/>
      <c r="L42" s="26"/>
      <c r="M42" s="23"/>
      <c r="N42" s="26"/>
      <c r="O42" s="26"/>
      <c r="P42" s="40"/>
      <c r="Q42" s="40"/>
      <c r="R42" s="41"/>
    </row>
    <row r="43" spans="1:18" s="6" customFormat="1" ht="255" x14ac:dyDescent="0.25">
      <c r="A43" s="68"/>
      <c r="B43" s="13" t="s">
        <v>55</v>
      </c>
      <c r="C43" s="13" t="s">
        <v>56</v>
      </c>
      <c r="D43" s="14">
        <v>16</v>
      </c>
      <c r="E43" s="17">
        <v>1501056.6783333335</v>
      </c>
      <c r="F43" s="15">
        <f>+D43*E43</f>
        <v>24016906.853333335</v>
      </c>
      <c r="G43" s="28" t="s">
        <v>56</v>
      </c>
      <c r="H43" s="29">
        <v>16</v>
      </c>
      <c r="I43" s="31">
        <v>1501056.6783333335</v>
      </c>
      <c r="J43" s="30">
        <f>+H43*I43</f>
        <v>24016906.853333335</v>
      </c>
      <c r="K43" s="23"/>
      <c r="L43" s="26"/>
      <c r="M43" s="23"/>
      <c r="N43" s="26"/>
      <c r="O43" s="26"/>
      <c r="P43" s="40"/>
      <c r="Q43" s="40"/>
      <c r="R43" s="41"/>
    </row>
    <row r="44" spans="1:18" s="8" customFormat="1" ht="21" customHeight="1" x14ac:dyDescent="0.25">
      <c r="A44" s="7"/>
      <c r="B44" s="72" t="s">
        <v>217</v>
      </c>
      <c r="C44" s="73"/>
      <c r="D44" s="73"/>
      <c r="E44" s="73"/>
      <c r="F44" s="73"/>
      <c r="G44" s="73"/>
      <c r="H44" s="73"/>
      <c r="I44" s="73"/>
      <c r="J44" s="73"/>
      <c r="K44" s="73"/>
      <c r="L44" s="73"/>
      <c r="M44" s="73"/>
      <c r="N44" s="73"/>
      <c r="O44" s="73"/>
      <c r="P44" s="73"/>
      <c r="Q44" s="73"/>
      <c r="R44" s="74"/>
    </row>
    <row r="45" spans="1:18" s="6" customFormat="1" ht="225" x14ac:dyDescent="0.25">
      <c r="A45" s="68" t="s">
        <v>10</v>
      </c>
      <c r="B45" s="12" t="s">
        <v>110</v>
      </c>
      <c r="C45" s="13" t="s">
        <v>57</v>
      </c>
      <c r="D45" s="14">
        <v>5</v>
      </c>
      <c r="E45" s="17">
        <v>3838138.4556666669</v>
      </c>
      <c r="F45" s="19">
        <f>+D45*E45</f>
        <v>19190692.278333336</v>
      </c>
      <c r="G45" s="28" t="s">
        <v>57</v>
      </c>
      <c r="H45" s="29">
        <v>5</v>
      </c>
      <c r="I45" s="31">
        <v>3838138.4556666669</v>
      </c>
      <c r="J45" s="33">
        <f>+H45*I45</f>
        <v>19190692.278333336</v>
      </c>
      <c r="K45" s="23"/>
      <c r="L45" s="26"/>
      <c r="M45" s="23"/>
      <c r="N45" s="26"/>
      <c r="O45" s="26"/>
      <c r="P45" s="40"/>
      <c r="Q45" s="40"/>
      <c r="R45" s="41"/>
    </row>
    <row r="46" spans="1:18" s="6" customFormat="1" ht="191.25" customHeight="1" x14ac:dyDescent="0.25">
      <c r="A46" s="68"/>
      <c r="B46" s="16" t="s">
        <v>111</v>
      </c>
      <c r="C46" s="13" t="s">
        <v>58</v>
      </c>
      <c r="D46" s="14">
        <v>30</v>
      </c>
      <c r="E46" s="17">
        <v>992898.63399999996</v>
      </c>
      <c r="F46" s="19">
        <f>+D46*E46</f>
        <v>29786959.02</v>
      </c>
      <c r="G46" s="28" t="s">
        <v>58</v>
      </c>
      <c r="H46" s="29">
        <v>30</v>
      </c>
      <c r="I46" s="31">
        <v>992898.63399999996</v>
      </c>
      <c r="J46" s="33">
        <f>+H46*I46</f>
        <v>29786959.02</v>
      </c>
      <c r="K46" s="23"/>
      <c r="L46" s="26"/>
      <c r="M46" s="23"/>
      <c r="N46" s="26"/>
      <c r="O46" s="26"/>
      <c r="P46" s="40"/>
      <c r="Q46" s="40"/>
      <c r="R46" s="41"/>
    </row>
    <row r="47" spans="1:18" s="8" customFormat="1" ht="21" customHeight="1" x14ac:dyDescent="0.25">
      <c r="A47" s="7"/>
      <c r="B47" s="72" t="s">
        <v>218</v>
      </c>
      <c r="C47" s="73"/>
      <c r="D47" s="73"/>
      <c r="E47" s="73"/>
      <c r="F47" s="73"/>
      <c r="G47" s="73"/>
      <c r="H47" s="73"/>
      <c r="I47" s="73"/>
      <c r="J47" s="73"/>
      <c r="K47" s="73"/>
      <c r="L47" s="73"/>
      <c r="M47" s="73"/>
      <c r="N47" s="73"/>
      <c r="O47" s="73"/>
      <c r="P47" s="73"/>
      <c r="Q47" s="73"/>
      <c r="R47" s="74"/>
    </row>
    <row r="48" spans="1:18" s="6" customFormat="1" ht="240" x14ac:dyDescent="0.25">
      <c r="A48" s="68" t="s">
        <v>9</v>
      </c>
      <c r="B48" s="13" t="s">
        <v>112</v>
      </c>
      <c r="C48" s="13" t="s">
        <v>59</v>
      </c>
      <c r="D48" s="14">
        <v>1</v>
      </c>
      <c r="E48" s="15">
        <v>3838138.4556666669</v>
      </c>
      <c r="F48" s="15">
        <f>+D48*E48</f>
        <v>3838138.4556666669</v>
      </c>
      <c r="G48" s="28" t="s">
        <v>59</v>
      </c>
      <c r="H48" s="29">
        <v>1</v>
      </c>
      <c r="I48" s="30">
        <v>3838138.4556666669</v>
      </c>
      <c r="J48" s="30">
        <f>+H48*I48</f>
        <v>3838138.4556666669</v>
      </c>
      <c r="K48" s="23"/>
      <c r="L48" s="26"/>
      <c r="M48" s="23"/>
      <c r="N48" s="26"/>
      <c r="O48" s="26"/>
      <c r="P48" s="40"/>
      <c r="Q48" s="40"/>
      <c r="R48" s="41"/>
    </row>
    <row r="49" spans="1:18" s="6" customFormat="1" ht="225" x14ac:dyDescent="0.25">
      <c r="A49" s="68"/>
      <c r="B49" s="13" t="s">
        <v>60</v>
      </c>
      <c r="C49" s="13" t="s">
        <v>61</v>
      </c>
      <c r="D49" s="14">
        <v>1</v>
      </c>
      <c r="E49" s="15">
        <v>4755799.7760000005</v>
      </c>
      <c r="F49" s="15">
        <f t="shared" ref="F49:F52" si="17">+D49*E49</f>
        <v>4755799.7760000005</v>
      </c>
      <c r="G49" s="28" t="s">
        <v>61</v>
      </c>
      <c r="H49" s="29">
        <v>1</v>
      </c>
      <c r="I49" s="30">
        <v>4755799.7760000005</v>
      </c>
      <c r="J49" s="30">
        <f t="shared" ref="J49:J52" si="18">+H49*I49</f>
        <v>4755799.7760000005</v>
      </c>
      <c r="K49" s="23"/>
      <c r="L49" s="26"/>
      <c r="M49" s="23"/>
      <c r="N49" s="26"/>
      <c r="O49" s="26"/>
      <c r="P49" s="40"/>
      <c r="Q49" s="40"/>
      <c r="R49" s="41"/>
    </row>
    <row r="50" spans="1:18" s="6" customFormat="1" ht="105" x14ac:dyDescent="0.25">
      <c r="A50" s="68"/>
      <c r="B50" s="13" t="s">
        <v>113</v>
      </c>
      <c r="C50" s="13" t="s">
        <v>62</v>
      </c>
      <c r="D50" s="14">
        <v>1</v>
      </c>
      <c r="E50" s="15">
        <v>1280336.9063333333</v>
      </c>
      <c r="F50" s="15">
        <f t="shared" si="17"/>
        <v>1280336.9063333333</v>
      </c>
      <c r="G50" s="28" t="s">
        <v>62</v>
      </c>
      <c r="H50" s="29">
        <v>1</v>
      </c>
      <c r="I50" s="30">
        <v>1280336.9063333333</v>
      </c>
      <c r="J50" s="30">
        <f t="shared" si="18"/>
        <v>1280336.9063333333</v>
      </c>
      <c r="K50" s="23"/>
      <c r="L50" s="26"/>
      <c r="M50" s="23"/>
      <c r="N50" s="26"/>
      <c r="O50" s="26"/>
      <c r="P50" s="40"/>
      <c r="Q50" s="40"/>
      <c r="R50" s="41"/>
    </row>
    <row r="51" spans="1:18" s="6" customFormat="1" ht="165" x14ac:dyDescent="0.25">
      <c r="A51" s="68"/>
      <c r="B51" s="13" t="s">
        <v>63</v>
      </c>
      <c r="C51" s="13" t="s">
        <v>64</v>
      </c>
      <c r="D51" s="14">
        <v>8</v>
      </c>
      <c r="E51" s="15">
        <v>992898.63399999996</v>
      </c>
      <c r="F51" s="15">
        <f t="shared" si="17"/>
        <v>7943189.0719999997</v>
      </c>
      <c r="G51" s="28" t="s">
        <v>64</v>
      </c>
      <c r="H51" s="29">
        <v>8</v>
      </c>
      <c r="I51" s="30">
        <v>992898.63399999996</v>
      </c>
      <c r="J51" s="30">
        <f t="shared" si="18"/>
        <v>7943189.0719999997</v>
      </c>
      <c r="K51" s="23"/>
      <c r="L51" s="26"/>
      <c r="M51" s="23"/>
      <c r="N51" s="26"/>
      <c r="O51" s="26"/>
      <c r="P51" s="40"/>
      <c r="Q51" s="40"/>
      <c r="R51" s="41"/>
    </row>
    <row r="52" spans="1:18" s="6" customFormat="1" ht="150" x14ac:dyDescent="0.25">
      <c r="A52" s="68"/>
      <c r="B52" s="13" t="s">
        <v>65</v>
      </c>
      <c r="C52" s="13" t="s">
        <v>66</v>
      </c>
      <c r="D52" s="14">
        <v>2</v>
      </c>
      <c r="E52" s="15">
        <v>670436.79733333329</v>
      </c>
      <c r="F52" s="15">
        <f t="shared" si="17"/>
        <v>1340873.5946666666</v>
      </c>
      <c r="G52" s="28" t="s">
        <v>66</v>
      </c>
      <c r="H52" s="29">
        <v>2</v>
      </c>
      <c r="I52" s="30">
        <v>670436.79733333329</v>
      </c>
      <c r="J52" s="30">
        <f t="shared" si="18"/>
        <v>1340873.5946666666</v>
      </c>
      <c r="K52" s="23"/>
      <c r="L52" s="26"/>
      <c r="M52" s="23"/>
      <c r="N52" s="26"/>
      <c r="O52" s="26"/>
      <c r="P52" s="40"/>
      <c r="Q52" s="40"/>
      <c r="R52" s="41"/>
    </row>
    <row r="53" spans="1:18" s="8" customFormat="1" ht="21" customHeight="1" x14ac:dyDescent="0.25">
      <c r="A53" s="7"/>
      <c r="B53" s="72" t="s">
        <v>219</v>
      </c>
      <c r="C53" s="73"/>
      <c r="D53" s="73"/>
      <c r="E53" s="73"/>
      <c r="F53" s="73"/>
      <c r="G53" s="73"/>
      <c r="H53" s="73"/>
      <c r="I53" s="73"/>
      <c r="J53" s="73"/>
      <c r="K53" s="73"/>
      <c r="L53" s="73"/>
      <c r="M53" s="73"/>
      <c r="N53" s="73"/>
      <c r="O53" s="73"/>
      <c r="P53" s="73"/>
      <c r="Q53" s="73"/>
      <c r="R53" s="74"/>
    </row>
    <row r="54" spans="1:18" s="6" customFormat="1" ht="210" x14ac:dyDescent="0.25">
      <c r="A54" s="68" t="s">
        <v>8</v>
      </c>
      <c r="B54" s="16" t="s">
        <v>67</v>
      </c>
      <c r="C54" s="13" t="s">
        <v>68</v>
      </c>
      <c r="D54" s="14">
        <v>2</v>
      </c>
      <c r="E54" s="17">
        <v>4803053.4066666672</v>
      </c>
      <c r="F54" s="19">
        <f>+D54*E54</f>
        <v>9606106.8133333344</v>
      </c>
      <c r="G54" s="28" t="s">
        <v>68</v>
      </c>
      <c r="H54" s="29">
        <v>2</v>
      </c>
      <c r="I54" s="31">
        <v>4803053.4066666672</v>
      </c>
      <c r="J54" s="33">
        <f>+H54*I54</f>
        <v>9606106.8133333344</v>
      </c>
      <c r="K54" s="23"/>
      <c r="L54" s="26"/>
      <c r="M54" s="23"/>
      <c r="N54" s="26"/>
      <c r="O54" s="26"/>
      <c r="P54" s="40"/>
      <c r="Q54" s="40"/>
      <c r="R54" s="41"/>
    </row>
    <row r="55" spans="1:18" s="6" customFormat="1" ht="54" customHeight="1" x14ac:dyDescent="0.25">
      <c r="A55" s="68"/>
      <c r="B55" s="13" t="s">
        <v>69</v>
      </c>
      <c r="C55" s="13" t="s">
        <v>70</v>
      </c>
      <c r="D55" s="14">
        <v>2</v>
      </c>
      <c r="E55" s="17">
        <v>532673.86900000006</v>
      </c>
      <c r="F55" s="19">
        <f>+D55*E55</f>
        <v>1065347.7380000001</v>
      </c>
      <c r="G55" s="28" t="s">
        <v>70</v>
      </c>
      <c r="H55" s="29">
        <v>2</v>
      </c>
      <c r="I55" s="31">
        <v>532673.86900000006</v>
      </c>
      <c r="J55" s="33">
        <f>+H55*I55</f>
        <v>1065347.7380000001</v>
      </c>
      <c r="K55" s="23"/>
      <c r="L55" s="26"/>
      <c r="M55" s="23"/>
      <c r="N55" s="26"/>
      <c r="O55" s="26"/>
      <c r="P55" s="40"/>
      <c r="Q55" s="40"/>
      <c r="R55" s="41"/>
    </row>
    <row r="56" spans="1:18" s="8" customFormat="1" ht="21" customHeight="1" x14ac:dyDescent="0.25">
      <c r="A56" s="7"/>
      <c r="B56" s="72" t="s">
        <v>220</v>
      </c>
      <c r="C56" s="73"/>
      <c r="D56" s="73"/>
      <c r="E56" s="73"/>
      <c r="F56" s="73"/>
      <c r="G56" s="73"/>
      <c r="H56" s="73"/>
      <c r="I56" s="73"/>
      <c r="J56" s="73"/>
      <c r="K56" s="73"/>
      <c r="L56" s="73"/>
      <c r="M56" s="73"/>
      <c r="N56" s="73"/>
      <c r="O56" s="73"/>
      <c r="P56" s="73"/>
      <c r="Q56" s="73"/>
      <c r="R56" s="74"/>
    </row>
    <row r="57" spans="1:18" s="6" customFormat="1" ht="165" x14ac:dyDescent="0.25">
      <c r="A57" s="68" t="s">
        <v>7</v>
      </c>
      <c r="B57" s="13" t="s">
        <v>114</v>
      </c>
      <c r="C57" s="13" t="s">
        <v>115</v>
      </c>
      <c r="D57" s="14">
        <v>1</v>
      </c>
      <c r="E57" s="17">
        <v>3073708.0010000002</v>
      </c>
      <c r="F57" s="15">
        <f t="shared" ref="F57:F61" si="19">+D57*E57</f>
        <v>3073708.0010000002</v>
      </c>
      <c r="G57" s="28" t="s">
        <v>115</v>
      </c>
      <c r="H57" s="29">
        <v>1</v>
      </c>
      <c r="I57" s="31">
        <v>3073708.0010000002</v>
      </c>
      <c r="J57" s="30">
        <f t="shared" ref="J57:J61" si="20">+H57*I57</f>
        <v>3073708.0010000002</v>
      </c>
      <c r="K57" s="23"/>
      <c r="L57" s="26"/>
      <c r="M57" s="23"/>
      <c r="N57" s="26"/>
      <c r="O57" s="26"/>
      <c r="P57" s="40"/>
      <c r="Q57" s="40"/>
      <c r="R57" s="41"/>
    </row>
    <row r="58" spans="1:18" s="6" customFormat="1" ht="105" x14ac:dyDescent="0.25">
      <c r="A58" s="68"/>
      <c r="B58" s="16" t="s">
        <v>63</v>
      </c>
      <c r="C58" s="13" t="s">
        <v>73</v>
      </c>
      <c r="D58" s="14">
        <v>1</v>
      </c>
      <c r="E58" s="17">
        <v>1280336.9063333333</v>
      </c>
      <c r="F58" s="15">
        <f t="shared" si="19"/>
        <v>1280336.9063333333</v>
      </c>
      <c r="G58" s="28" t="s">
        <v>73</v>
      </c>
      <c r="H58" s="29">
        <v>1</v>
      </c>
      <c r="I58" s="31">
        <v>1280336.9063333333</v>
      </c>
      <c r="J58" s="30">
        <f t="shared" si="20"/>
        <v>1280336.9063333333</v>
      </c>
      <c r="K58" s="23"/>
      <c r="L58" s="26"/>
      <c r="M58" s="23"/>
      <c r="N58" s="26"/>
      <c r="O58" s="26"/>
      <c r="P58" s="40"/>
      <c r="Q58" s="40"/>
      <c r="R58" s="41"/>
    </row>
    <row r="59" spans="1:18" s="6" customFormat="1" ht="165" x14ac:dyDescent="0.25">
      <c r="A59" s="68"/>
      <c r="B59" s="16" t="s">
        <v>72</v>
      </c>
      <c r="C59" s="13" t="s">
        <v>74</v>
      </c>
      <c r="D59" s="14">
        <v>6</v>
      </c>
      <c r="E59" s="17">
        <v>551317.79733333329</v>
      </c>
      <c r="F59" s="15">
        <f t="shared" si="19"/>
        <v>3307906.784</v>
      </c>
      <c r="G59" s="28" t="s">
        <v>74</v>
      </c>
      <c r="H59" s="29">
        <v>6</v>
      </c>
      <c r="I59" s="31">
        <v>551317.79733333329</v>
      </c>
      <c r="J59" s="30">
        <f t="shared" si="20"/>
        <v>3307906.784</v>
      </c>
      <c r="K59" s="23"/>
      <c r="L59" s="26"/>
      <c r="M59" s="23"/>
      <c r="N59" s="26"/>
      <c r="O59" s="26"/>
      <c r="P59" s="40"/>
      <c r="Q59" s="40"/>
      <c r="R59" s="41"/>
    </row>
    <row r="60" spans="1:18" s="6" customFormat="1" ht="105" x14ac:dyDescent="0.25">
      <c r="A60" s="68"/>
      <c r="B60" s="16" t="s">
        <v>75</v>
      </c>
      <c r="C60" s="13" t="s">
        <v>76</v>
      </c>
      <c r="D60" s="14">
        <v>1</v>
      </c>
      <c r="E60" s="17">
        <v>768554.24100000004</v>
      </c>
      <c r="F60" s="15">
        <f t="shared" si="19"/>
        <v>768554.24100000004</v>
      </c>
      <c r="G60" s="28" t="s">
        <v>76</v>
      </c>
      <c r="H60" s="29">
        <v>1</v>
      </c>
      <c r="I60" s="31">
        <v>768554.24100000004</v>
      </c>
      <c r="J60" s="30">
        <f t="shared" si="20"/>
        <v>768554.24100000004</v>
      </c>
      <c r="K60" s="23"/>
      <c r="L60" s="26"/>
      <c r="M60" s="23"/>
      <c r="N60" s="26"/>
      <c r="O60" s="26"/>
      <c r="P60" s="40"/>
      <c r="Q60" s="40"/>
      <c r="R60" s="41"/>
    </row>
    <row r="61" spans="1:18" s="6" customFormat="1" ht="75" x14ac:dyDescent="0.25">
      <c r="A61" s="1"/>
      <c r="B61" s="16" t="s">
        <v>77</v>
      </c>
      <c r="C61" s="13" t="s">
        <v>78</v>
      </c>
      <c r="D61" s="14">
        <v>1</v>
      </c>
      <c r="E61" s="17">
        <v>2227651.6383333332</v>
      </c>
      <c r="F61" s="15">
        <f t="shared" si="19"/>
        <v>2227651.6383333332</v>
      </c>
      <c r="G61" s="28" t="s">
        <v>78</v>
      </c>
      <c r="H61" s="29">
        <v>1</v>
      </c>
      <c r="I61" s="31">
        <v>2227651.6383333332</v>
      </c>
      <c r="J61" s="30">
        <f t="shared" si="20"/>
        <v>2227651.6383333332</v>
      </c>
      <c r="K61" s="23"/>
      <c r="L61" s="26"/>
      <c r="M61" s="23"/>
      <c r="N61" s="26"/>
      <c r="O61" s="26"/>
      <c r="P61" s="40"/>
      <c r="Q61" s="40"/>
      <c r="R61" s="41"/>
    </row>
    <row r="62" spans="1:18" s="8" customFormat="1" ht="21" customHeight="1" x14ac:dyDescent="0.25">
      <c r="A62" s="7"/>
      <c r="B62" s="72" t="s">
        <v>221</v>
      </c>
      <c r="C62" s="73"/>
      <c r="D62" s="73"/>
      <c r="E62" s="73"/>
      <c r="F62" s="73"/>
      <c r="G62" s="73"/>
      <c r="H62" s="73"/>
      <c r="I62" s="73"/>
      <c r="J62" s="73"/>
      <c r="K62" s="73"/>
      <c r="L62" s="73"/>
      <c r="M62" s="73"/>
      <c r="N62" s="73"/>
      <c r="O62" s="73"/>
      <c r="P62" s="73"/>
      <c r="Q62" s="73"/>
      <c r="R62" s="74"/>
    </row>
    <row r="63" spans="1:18" s="6" customFormat="1" ht="197.25" customHeight="1" x14ac:dyDescent="0.25">
      <c r="A63" s="68" t="s">
        <v>6</v>
      </c>
      <c r="B63" s="13" t="s">
        <v>79</v>
      </c>
      <c r="C63" s="13" t="s">
        <v>116</v>
      </c>
      <c r="D63" s="14">
        <v>5</v>
      </c>
      <c r="E63" s="17">
        <v>10332771.903999999</v>
      </c>
      <c r="F63" s="19">
        <f>+D63*E63</f>
        <v>51663859.519999996</v>
      </c>
      <c r="G63" s="28" t="s">
        <v>116</v>
      </c>
      <c r="H63" s="29">
        <v>5</v>
      </c>
      <c r="I63" s="31">
        <v>10332771.903999999</v>
      </c>
      <c r="J63" s="33">
        <f>+H63*I63</f>
        <v>51663859.519999996</v>
      </c>
      <c r="K63" s="23"/>
      <c r="L63" s="26"/>
      <c r="M63" s="23"/>
      <c r="N63" s="26"/>
      <c r="O63" s="26"/>
      <c r="P63" s="40"/>
      <c r="Q63" s="40"/>
      <c r="R63" s="41"/>
    </row>
    <row r="64" spans="1:18" s="6" customFormat="1" ht="105" x14ac:dyDescent="0.25">
      <c r="A64" s="68"/>
      <c r="B64" s="16" t="s">
        <v>63</v>
      </c>
      <c r="C64" s="13" t="s">
        <v>80</v>
      </c>
      <c r="D64" s="14">
        <v>20</v>
      </c>
      <c r="E64" s="17">
        <v>1280336.9063333333</v>
      </c>
      <c r="F64" s="19">
        <f>+D64*E64</f>
        <v>25606738.126666665</v>
      </c>
      <c r="G64" s="28" t="s">
        <v>80</v>
      </c>
      <c r="H64" s="29">
        <v>20</v>
      </c>
      <c r="I64" s="31">
        <v>1280336.9063333333</v>
      </c>
      <c r="J64" s="33">
        <f>+H64*I64</f>
        <v>25606738.126666665</v>
      </c>
      <c r="K64" s="23"/>
      <c r="L64" s="26"/>
      <c r="M64" s="23"/>
      <c r="N64" s="26"/>
      <c r="O64" s="26"/>
      <c r="P64" s="40"/>
      <c r="Q64" s="40"/>
      <c r="R64" s="41"/>
    </row>
    <row r="65" spans="1:18" s="8" customFormat="1" ht="21" customHeight="1" x14ac:dyDescent="0.25">
      <c r="A65" s="7"/>
      <c r="B65" s="88" t="s">
        <v>222</v>
      </c>
      <c r="C65" s="89"/>
      <c r="D65" s="89"/>
      <c r="E65" s="89"/>
      <c r="F65" s="89"/>
      <c r="G65" s="89"/>
      <c r="H65" s="89"/>
      <c r="I65" s="89"/>
      <c r="J65" s="89"/>
      <c r="K65" s="89"/>
      <c r="L65" s="89"/>
      <c r="M65" s="89"/>
      <c r="N65" s="89"/>
      <c r="O65" s="89"/>
      <c r="P65" s="89"/>
      <c r="Q65" s="89"/>
      <c r="R65" s="90"/>
    </row>
    <row r="66" spans="1:18" s="6" customFormat="1" ht="202.5" customHeight="1" x14ac:dyDescent="0.25">
      <c r="A66" s="68" t="s">
        <v>5</v>
      </c>
      <c r="B66" s="16" t="s">
        <v>71</v>
      </c>
      <c r="C66" s="13" t="s">
        <v>117</v>
      </c>
      <c r="D66" s="14">
        <v>7</v>
      </c>
      <c r="E66" s="15">
        <v>3090058.2440000004</v>
      </c>
      <c r="F66" s="15">
        <f>+D66*E66</f>
        <v>21630407.708000004</v>
      </c>
      <c r="G66" s="28" t="s">
        <v>117</v>
      </c>
      <c r="H66" s="29">
        <v>7</v>
      </c>
      <c r="I66" s="30">
        <v>3090058.2440000004</v>
      </c>
      <c r="J66" s="30">
        <f>+H66*I66</f>
        <v>21630407.708000004</v>
      </c>
      <c r="K66" s="55" t="s">
        <v>201</v>
      </c>
      <c r="L66" s="22" t="s">
        <v>202</v>
      </c>
      <c r="M66" s="23">
        <v>2</v>
      </c>
      <c r="N66" s="56">
        <v>3838138</v>
      </c>
      <c r="O66" s="56">
        <f>M66*N66</f>
        <v>7676276</v>
      </c>
      <c r="P66" s="46">
        <v>7676276</v>
      </c>
      <c r="Q66" s="46">
        <v>7692000</v>
      </c>
      <c r="R66" s="47">
        <v>7670000</v>
      </c>
    </row>
    <row r="67" spans="1:18" s="6" customFormat="1" ht="157.5" customHeight="1" x14ac:dyDescent="0.25">
      <c r="A67" s="68"/>
      <c r="B67" s="13" t="s">
        <v>118</v>
      </c>
      <c r="C67" s="13" t="s">
        <v>73</v>
      </c>
      <c r="D67" s="14">
        <v>7</v>
      </c>
      <c r="E67" s="15">
        <v>1280336.9063333333</v>
      </c>
      <c r="F67" s="15">
        <f t="shared" ref="F67:F70" si="21">+D67*E67</f>
        <v>8962358.3443333339</v>
      </c>
      <c r="G67" s="28" t="s">
        <v>73</v>
      </c>
      <c r="H67" s="29">
        <v>7</v>
      </c>
      <c r="I67" s="30">
        <v>1280336.9063333333</v>
      </c>
      <c r="J67" s="30">
        <f t="shared" ref="J67:J70" si="22">+H67*I67</f>
        <v>8962358.3443333339</v>
      </c>
      <c r="K67" s="55" t="s">
        <v>100</v>
      </c>
      <c r="L67" s="22" t="s">
        <v>203</v>
      </c>
      <c r="M67" s="23">
        <v>2</v>
      </c>
      <c r="N67" s="56">
        <v>945713</v>
      </c>
      <c r="O67" s="56">
        <f t="shared" ref="O67:O69" si="23">M67*N67</f>
        <v>1891426</v>
      </c>
      <c r="P67" s="46">
        <v>1891426</v>
      </c>
      <c r="Q67" s="46">
        <v>1888852</v>
      </c>
      <c r="R67" s="47">
        <v>1894000</v>
      </c>
    </row>
    <row r="68" spans="1:18" s="6" customFormat="1" ht="145.5" customHeight="1" x14ac:dyDescent="0.25">
      <c r="A68" s="68"/>
      <c r="B68" s="13" t="s">
        <v>119</v>
      </c>
      <c r="C68" s="13" t="s">
        <v>81</v>
      </c>
      <c r="D68" s="14">
        <v>7</v>
      </c>
      <c r="E68" s="15">
        <v>2227651.6383333332</v>
      </c>
      <c r="F68" s="15">
        <f t="shared" si="21"/>
        <v>15593561.468333332</v>
      </c>
      <c r="G68" s="28" t="s">
        <v>81</v>
      </c>
      <c r="H68" s="29">
        <v>7</v>
      </c>
      <c r="I68" s="30">
        <v>2227651.6383333332</v>
      </c>
      <c r="J68" s="30">
        <f t="shared" si="22"/>
        <v>15593561.468333332</v>
      </c>
      <c r="K68" s="55" t="s">
        <v>204</v>
      </c>
      <c r="L68" s="22" t="s">
        <v>169</v>
      </c>
      <c r="M68" s="23">
        <v>2</v>
      </c>
      <c r="N68" s="56">
        <v>1111998</v>
      </c>
      <c r="O68" s="56">
        <f t="shared" si="23"/>
        <v>2223996</v>
      </c>
      <c r="P68" s="46">
        <v>2223996</v>
      </c>
      <c r="Q68" s="46">
        <v>2175736</v>
      </c>
      <c r="R68" s="47">
        <v>2250000</v>
      </c>
    </row>
    <row r="69" spans="1:18" s="6" customFormat="1" ht="150" x14ac:dyDescent="0.25">
      <c r="A69" s="68"/>
      <c r="B69" s="16" t="s">
        <v>72</v>
      </c>
      <c r="C69" s="13" t="s">
        <v>82</v>
      </c>
      <c r="D69" s="14">
        <v>28</v>
      </c>
      <c r="E69" s="15">
        <v>654451.13066666666</v>
      </c>
      <c r="F69" s="15">
        <f t="shared" si="21"/>
        <v>18324631.658666667</v>
      </c>
      <c r="G69" s="28" t="s">
        <v>82</v>
      </c>
      <c r="H69" s="29">
        <v>28</v>
      </c>
      <c r="I69" s="30">
        <v>654451.13066666666</v>
      </c>
      <c r="J69" s="30">
        <f t="shared" si="22"/>
        <v>18324631.658666667</v>
      </c>
      <c r="K69" s="55" t="s">
        <v>205</v>
      </c>
      <c r="L69" s="22" t="s">
        <v>206</v>
      </c>
      <c r="M69" s="23">
        <v>168</v>
      </c>
      <c r="N69" s="56">
        <v>690000</v>
      </c>
      <c r="O69" s="56">
        <f t="shared" si="23"/>
        <v>115920000</v>
      </c>
      <c r="P69" s="46">
        <v>115920000</v>
      </c>
      <c r="Q69" s="46">
        <v>140700000</v>
      </c>
      <c r="R69" s="47">
        <v>157248000</v>
      </c>
    </row>
    <row r="70" spans="1:18" s="6" customFormat="1" ht="210" x14ac:dyDescent="0.25">
      <c r="A70" s="68"/>
      <c r="B70" s="16" t="s">
        <v>120</v>
      </c>
      <c r="C70" s="13" t="s">
        <v>121</v>
      </c>
      <c r="D70" s="14">
        <v>7</v>
      </c>
      <c r="E70" s="15">
        <v>768554.24100000004</v>
      </c>
      <c r="F70" s="15">
        <f t="shared" si="21"/>
        <v>5379879.6869999999</v>
      </c>
      <c r="G70" s="28" t="s">
        <v>121</v>
      </c>
      <c r="H70" s="29">
        <v>7</v>
      </c>
      <c r="I70" s="30">
        <v>768554.24100000004</v>
      </c>
      <c r="J70" s="30">
        <f t="shared" si="22"/>
        <v>5379879.6869999999</v>
      </c>
      <c r="K70" s="23"/>
      <c r="L70" s="26"/>
      <c r="M70" s="23"/>
      <c r="N70" s="56"/>
      <c r="O70" s="56"/>
      <c r="P70" s="46"/>
      <c r="Q70" s="46"/>
      <c r="R70" s="47"/>
    </row>
    <row r="71" spans="1:18" s="6" customFormat="1" ht="22.5" customHeight="1" x14ac:dyDescent="0.25">
      <c r="A71" s="57"/>
      <c r="B71" s="100" t="s">
        <v>209</v>
      </c>
      <c r="C71" s="101"/>
      <c r="D71" s="101"/>
      <c r="E71" s="101"/>
      <c r="F71" s="60"/>
      <c r="G71" s="60"/>
      <c r="H71" s="60"/>
      <c r="I71" s="60"/>
      <c r="J71" s="60"/>
      <c r="K71" s="60"/>
      <c r="L71" s="60"/>
      <c r="M71" s="60"/>
      <c r="N71" s="61"/>
      <c r="O71" s="63">
        <f>SUM(O66:O70)</f>
        <v>127711698</v>
      </c>
      <c r="P71" s="58">
        <f t="shared" ref="P71" si="24">SUM(P69:P70)</f>
        <v>115920000</v>
      </c>
      <c r="Q71" s="58">
        <f t="shared" ref="Q71" si="25">SUM(Q69:Q70)</f>
        <v>140700000</v>
      </c>
      <c r="R71" s="58">
        <f t="shared" ref="R71" si="26">SUM(R69:R70)</f>
        <v>157248000</v>
      </c>
    </row>
    <row r="72" spans="1:18" s="67" customFormat="1" ht="21" customHeight="1" x14ac:dyDescent="0.25">
      <c r="A72" s="66"/>
      <c r="B72" s="88" t="s">
        <v>223</v>
      </c>
      <c r="C72" s="89"/>
      <c r="D72" s="89"/>
      <c r="E72" s="89"/>
      <c r="F72" s="89"/>
      <c r="G72" s="89"/>
      <c r="H72" s="89"/>
      <c r="I72" s="89"/>
      <c r="J72" s="89"/>
      <c r="K72" s="89"/>
      <c r="L72" s="89"/>
      <c r="M72" s="89"/>
      <c r="N72" s="89"/>
      <c r="O72" s="89"/>
      <c r="P72" s="89"/>
      <c r="Q72" s="89"/>
      <c r="R72" s="90"/>
    </row>
    <row r="73" spans="1:18" s="6" customFormat="1" ht="210" x14ac:dyDescent="0.25">
      <c r="A73" s="68" t="s">
        <v>4</v>
      </c>
      <c r="B73" s="13" t="s">
        <v>122</v>
      </c>
      <c r="C73" s="13" t="s">
        <v>121</v>
      </c>
      <c r="D73" s="14">
        <v>20</v>
      </c>
      <c r="E73" s="19">
        <v>10332771.903999999</v>
      </c>
      <c r="F73" s="19">
        <f>+D73*E73</f>
        <v>206655438.07999998</v>
      </c>
      <c r="G73" s="28" t="s">
        <v>121</v>
      </c>
      <c r="H73" s="29">
        <v>20</v>
      </c>
      <c r="I73" s="33">
        <v>10332771.903999999</v>
      </c>
      <c r="J73" s="33">
        <f>+H73*I73</f>
        <v>206655438.07999998</v>
      </c>
      <c r="K73" s="55" t="s">
        <v>168</v>
      </c>
      <c r="L73" s="22" t="s">
        <v>170</v>
      </c>
      <c r="M73" s="23">
        <v>80</v>
      </c>
      <c r="N73" s="56">
        <v>945713</v>
      </c>
      <c r="O73" s="56">
        <f>M73*N73</f>
        <v>75657040</v>
      </c>
      <c r="P73" s="46">
        <v>75657040</v>
      </c>
      <c r="Q73" s="46">
        <v>74623120</v>
      </c>
      <c r="R73" s="47">
        <v>76691120</v>
      </c>
    </row>
    <row r="74" spans="1:18" s="6" customFormat="1" ht="135" x14ac:dyDescent="0.25">
      <c r="A74" s="68"/>
      <c r="B74" s="13" t="s">
        <v>118</v>
      </c>
      <c r="C74" s="13" t="s">
        <v>83</v>
      </c>
      <c r="D74" s="14">
        <v>20</v>
      </c>
      <c r="E74" s="19">
        <v>1280336.9063333333</v>
      </c>
      <c r="F74" s="19">
        <f>+D74*E74</f>
        <v>25606738.126666665</v>
      </c>
      <c r="G74" s="28" t="s">
        <v>83</v>
      </c>
      <c r="H74" s="29">
        <v>20</v>
      </c>
      <c r="I74" s="33">
        <v>1280336.9063333333</v>
      </c>
      <c r="J74" s="33">
        <f>+H74*I74</f>
        <v>25606738.126666665</v>
      </c>
      <c r="K74" s="55" t="s">
        <v>172</v>
      </c>
      <c r="L74" s="22" t="s">
        <v>169</v>
      </c>
      <c r="M74" s="23">
        <v>160</v>
      </c>
      <c r="N74" s="56">
        <v>1111998</v>
      </c>
      <c r="O74" s="56">
        <f>M74*N74</f>
        <v>177919680</v>
      </c>
      <c r="P74" s="46">
        <v>177919680</v>
      </c>
      <c r="Q74" s="46">
        <v>192309760</v>
      </c>
      <c r="R74" s="47">
        <v>163520000</v>
      </c>
    </row>
    <row r="75" spans="1:18" s="6" customFormat="1" ht="22.5" customHeight="1" x14ac:dyDescent="0.25">
      <c r="A75" s="64"/>
      <c r="B75" s="100" t="s">
        <v>209</v>
      </c>
      <c r="C75" s="101"/>
      <c r="D75" s="101"/>
      <c r="E75" s="101"/>
      <c r="F75" s="60"/>
      <c r="G75" s="60"/>
      <c r="H75" s="60"/>
      <c r="I75" s="60"/>
      <c r="J75" s="60"/>
      <c r="K75" s="60"/>
      <c r="L75" s="60"/>
      <c r="M75" s="60"/>
      <c r="N75" s="61"/>
      <c r="O75" s="63">
        <f>SUM(O73:O74)</f>
        <v>253576720</v>
      </c>
      <c r="P75" s="58">
        <f>SUM(P73:P74)</f>
        <v>253576720</v>
      </c>
      <c r="Q75" s="58">
        <f>SUM(Q73:Q74)</f>
        <v>266932880</v>
      </c>
      <c r="R75" s="58">
        <f>SUM(R73:R74)</f>
        <v>240211120</v>
      </c>
    </row>
    <row r="76" spans="1:18" s="8" customFormat="1" ht="21" customHeight="1" x14ac:dyDescent="0.25">
      <c r="A76" s="7"/>
      <c r="B76" s="72" t="s">
        <v>224</v>
      </c>
      <c r="C76" s="73"/>
      <c r="D76" s="73"/>
      <c r="E76" s="73"/>
      <c r="F76" s="73"/>
      <c r="G76" s="73"/>
      <c r="H76" s="73"/>
      <c r="I76" s="73"/>
      <c r="J76" s="73"/>
      <c r="K76" s="73"/>
      <c r="L76" s="73"/>
      <c r="M76" s="73"/>
      <c r="N76" s="73"/>
      <c r="O76" s="73"/>
      <c r="P76" s="73"/>
      <c r="Q76" s="73"/>
      <c r="R76" s="74"/>
    </row>
    <row r="77" spans="1:18" s="6" customFormat="1" ht="180" x14ac:dyDescent="0.25">
      <c r="A77" s="68" t="s">
        <v>3</v>
      </c>
      <c r="B77" s="13" t="s">
        <v>123</v>
      </c>
      <c r="C77" s="13" t="s">
        <v>84</v>
      </c>
      <c r="D77" s="14">
        <v>40</v>
      </c>
      <c r="E77" s="15">
        <v>2910905.3306666669</v>
      </c>
      <c r="F77" s="15">
        <f t="shared" ref="F77:F78" si="27">+D77*E77</f>
        <v>116436213.22666667</v>
      </c>
      <c r="G77" s="28" t="s">
        <v>84</v>
      </c>
      <c r="H77" s="29">
        <v>40</v>
      </c>
      <c r="I77" s="30">
        <v>2910905.3306666669</v>
      </c>
      <c r="J77" s="30">
        <f t="shared" ref="J77:J78" si="28">+H77*I77</f>
        <v>116436213.22666667</v>
      </c>
      <c r="K77" s="23"/>
      <c r="L77" s="26"/>
      <c r="M77" s="23"/>
      <c r="N77" s="26"/>
      <c r="O77" s="26"/>
      <c r="P77" s="40"/>
      <c r="Q77" s="40"/>
      <c r="R77" s="41"/>
    </row>
    <row r="78" spans="1:18" s="6" customFormat="1" ht="105" x14ac:dyDescent="0.25">
      <c r="A78" s="68"/>
      <c r="B78" s="13" t="s">
        <v>118</v>
      </c>
      <c r="C78" s="13" t="s">
        <v>62</v>
      </c>
      <c r="D78" s="14">
        <v>40</v>
      </c>
      <c r="E78" s="15">
        <v>1280336.9063333333</v>
      </c>
      <c r="F78" s="15">
        <f t="shared" si="27"/>
        <v>51213476.25333333</v>
      </c>
      <c r="G78" s="28" t="s">
        <v>62</v>
      </c>
      <c r="H78" s="29">
        <v>40</v>
      </c>
      <c r="I78" s="30">
        <v>1280336.9063333333</v>
      </c>
      <c r="J78" s="30">
        <f t="shared" si="28"/>
        <v>51213476.25333333</v>
      </c>
      <c r="K78" s="23"/>
      <c r="L78" s="26"/>
      <c r="M78" s="23"/>
      <c r="N78" s="26"/>
      <c r="O78" s="26"/>
      <c r="P78" s="40"/>
      <c r="Q78" s="40"/>
      <c r="R78" s="41"/>
    </row>
    <row r="79" spans="1:18" s="8" customFormat="1" ht="21" customHeight="1" x14ac:dyDescent="0.25">
      <c r="A79" s="7"/>
      <c r="B79" s="88" t="s">
        <v>225</v>
      </c>
      <c r="C79" s="89"/>
      <c r="D79" s="89"/>
      <c r="E79" s="89"/>
      <c r="F79" s="89"/>
      <c r="G79" s="89"/>
      <c r="H79" s="89"/>
      <c r="I79" s="89"/>
      <c r="J79" s="89"/>
      <c r="K79" s="89"/>
      <c r="L79" s="89"/>
      <c r="M79" s="89"/>
      <c r="N79" s="89"/>
      <c r="O79" s="89"/>
      <c r="P79" s="89"/>
      <c r="Q79" s="89"/>
      <c r="R79" s="90"/>
    </row>
    <row r="80" spans="1:18" s="6" customFormat="1" ht="210" x14ac:dyDescent="0.25">
      <c r="A80" s="68" t="s">
        <v>2</v>
      </c>
      <c r="B80" s="13" t="s">
        <v>124</v>
      </c>
      <c r="C80" s="13" t="s">
        <v>85</v>
      </c>
      <c r="D80" s="14">
        <v>3</v>
      </c>
      <c r="E80" s="19">
        <v>15243807.973333335</v>
      </c>
      <c r="F80" s="19">
        <f t="shared" ref="F80:F86" si="29">+D80*E80</f>
        <v>45731423.920000002</v>
      </c>
      <c r="G80" s="28" t="s">
        <v>85</v>
      </c>
      <c r="H80" s="29">
        <v>3</v>
      </c>
      <c r="I80" s="33">
        <v>15243807.973333335</v>
      </c>
      <c r="J80" s="33">
        <f t="shared" ref="J80:J86" si="30">+H80*I80</f>
        <v>45731423.920000002</v>
      </c>
      <c r="K80" s="23" t="s">
        <v>187</v>
      </c>
      <c r="L80" s="22" t="s">
        <v>188</v>
      </c>
      <c r="M80" s="23">
        <v>1</v>
      </c>
      <c r="N80" s="56">
        <v>15243808</v>
      </c>
      <c r="O80" s="56">
        <f>M80*N80</f>
        <v>15243808</v>
      </c>
      <c r="P80" s="41">
        <v>15243808</v>
      </c>
      <c r="Q80" s="41">
        <v>15320716</v>
      </c>
      <c r="R80" s="41">
        <v>15166900</v>
      </c>
    </row>
    <row r="81" spans="1:18" s="6" customFormat="1" ht="165.75" customHeight="1" x14ac:dyDescent="0.25">
      <c r="A81" s="68"/>
      <c r="B81" s="13" t="s">
        <v>125</v>
      </c>
      <c r="C81" s="13" t="s">
        <v>87</v>
      </c>
      <c r="D81" s="14">
        <v>5</v>
      </c>
      <c r="E81" s="19">
        <v>5825963.3250000002</v>
      </c>
      <c r="F81" s="19">
        <f t="shared" si="29"/>
        <v>29129816.625</v>
      </c>
      <c r="G81" s="28" t="s">
        <v>87</v>
      </c>
      <c r="H81" s="29">
        <v>5</v>
      </c>
      <c r="I81" s="33">
        <v>5825963.3250000002</v>
      </c>
      <c r="J81" s="33">
        <f t="shared" si="30"/>
        <v>29129816.625</v>
      </c>
      <c r="K81" s="23" t="s">
        <v>189</v>
      </c>
      <c r="L81" s="22" t="s">
        <v>190</v>
      </c>
      <c r="M81" s="23">
        <v>28</v>
      </c>
      <c r="N81" s="56">
        <v>1524380</v>
      </c>
      <c r="O81" s="56">
        <f>M81*N81</f>
        <v>42682640</v>
      </c>
      <c r="P81" s="41">
        <v>42682640</v>
      </c>
      <c r="Q81" s="41">
        <v>42915908</v>
      </c>
      <c r="R81" s="41">
        <v>42449400</v>
      </c>
    </row>
    <row r="82" spans="1:18" s="6" customFormat="1" ht="156.75" customHeight="1" x14ac:dyDescent="0.25">
      <c r="A82" s="68"/>
      <c r="B82" s="13" t="s">
        <v>126</v>
      </c>
      <c r="C82" s="13" t="s">
        <v>86</v>
      </c>
      <c r="D82" s="14">
        <v>25</v>
      </c>
      <c r="E82" s="19">
        <v>677369.42</v>
      </c>
      <c r="F82" s="19">
        <f t="shared" si="29"/>
        <v>16934235.5</v>
      </c>
      <c r="G82" s="28" t="s">
        <v>86</v>
      </c>
      <c r="H82" s="29">
        <v>25</v>
      </c>
      <c r="I82" s="33">
        <v>677369.42</v>
      </c>
      <c r="J82" s="33">
        <f t="shared" si="30"/>
        <v>16934235.5</v>
      </c>
      <c r="K82" s="55" t="s">
        <v>172</v>
      </c>
      <c r="L82" s="22" t="s">
        <v>169</v>
      </c>
      <c r="M82" s="23">
        <v>38</v>
      </c>
      <c r="N82" s="56">
        <v>1111998</v>
      </c>
      <c r="O82" s="56">
        <f>M82*N82</f>
        <v>42255924</v>
      </c>
      <c r="P82" s="41">
        <v>42255924</v>
      </c>
      <c r="Q82" s="41">
        <v>41761848</v>
      </c>
      <c r="R82" s="41">
        <v>42750000</v>
      </c>
    </row>
    <row r="83" spans="1:18" s="6" customFormat="1" ht="22.5" customHeight="1" x14ac:dyDescent="0.25">
      <c r="A83" s="57"/>
      <c r="B83" s="100" t="s">
        <v>209</v>
      </c>
      <c r="C83" s="101"/>
      <c r="D83" s="101"/>
      <c r="E83" s="101"/>
      <c r="F83" s="60"/>
      <c r="G83" s="60"/>
      <c r="H83" s="60"/>
      <c r="I83" s="60"/>
      <c r="J83" s="60"/>
      <c r="K83" s="60"/>
      <c r="L83" s="60"/>
      <c r="M83" s="60"/>
      <c r="N83" s="61"/>
      <c r="O83" s="63">
        <f>SUM(O80:O82)</f>
        <v>100182372</v>
      </c>
      <c r="P83" s="58">
        <f t="shared" ref="P83" si="31">SUM(P81:P82)</f>
        <v>84938564</v>
      </c>
      <c r="Q83" s="58">
        <f t="shared" ref="Q83" si="32">SUM(Q81:Q82)</f>
        <v>84677756</v>
      </c>
      <c r="R83" s="58">
        <f t="shared" ref="R83" si="33">SUM(R81:R82)</f>
        <v>85199400</v>
      </c>
    </row>
    <row r="84" spans="1:18" s="8" customFormat="1" ht="21" customHeight="1" x14ac:dyDescent="0.25">
      <c r="A84" s="7"/>
      <c r="B84" s="102" t="s">
        <v>149</v>
      </c>
      <c r="C84" s="102"/>
      <c r="D84" s="102"/>
      <c r="E84" s="102"/>
      <c r="F84" s="102"/>
      <c r="G84" s="102"/>
      <c r="H84" s="102"/>
      <c r="I84" s="102"/>
      <c r="J84" s="102"/>
      <c r="K84" s="102"/>
      <c r="L84" s="102"/>
      <c r="M84" s="102"/>
      <c r="N84" s="102"/>
      <c r="O84" s="102"/>
      <c r="P84" s="102"/>
      <c r="Q84" s="102"/>
      <c r="R84" s="102"/>
    </row>
    <row r="85" spans="1:18" s="6" customFormat="1" ht="180" x14ac:dyDescent="0.25">
      <c r="A85" s="68" t="s">
        <v>1</v>
      </c>
      <c r="B85" s="13" t="s">
        <v>127</v>
      </c>
      <c r="C85" s="13" t="s">
        <v>30</v>
      </c>
      <c r="D85" s="14">
        <v>3</v>
      </c>
      <c r="E85" s="15">
        <v>5015447.3833333338</v>
      </c>
      <c r="F85" s="15">
        <f t="shared" si="29"/>
        <v>15046342.150000002</v>
      </c>
      <c r="G85" s="28" t="s">
        <v>30</v>
      </c>
      <c r="H85" s="29">
        <v>3</v>
      </c>
      <c r="I85" s="30">
        <v>5015447.3833333338</v>
      </c>
      <c r="J85" s="30">
        <f t="shared" si="30"/>
        <v>15046342.150000002</v>
      </c>
      <c r="K85" s="55"/>
      <c r="L85" s="22"/>
      <c r="M85" s="23"/>
      <c r="N85" s="26"/>
      <c r="O85" s="26"/>
      <c r="P85" s="46"/>
      <c r="Q85" s="46"/>
      <c r="R85" s="47"/>
    </row>
    <row r="86" spans="1:18" s="6" customFormat="1" ht="156.75" customHeight="1" x14ac:dyDescent="0.25">
      <c r="A86" s="68"/>
      <c r="B86" s="13" t="s">
        <v>128</v>
      </c>
      <c r="C86" s="13" t="s">
        <v>31</v>
      </c>
      <c r="D86" s="14">
        <v>42</v>
      </c>
      <c r="E86" s="15">
        <v>503965</v>
      </c>
      <c r="F86" s="15">
        <f t="shared" si="29"/>
        <v>21166530</v>
      </c>
      <c r="G86" s="28" t="s">
        <v>31</v>
      </c>
      <c r="H86" s="29">
        <v>42</v>
      </c>
      <c r="I86" s="30">
        <v>503965</v>
      </c>
      <c r="J86" s="30">
        <f t="shared" si="30"/>
        <v>21166530</v>
      </c>
      <c r="K86" s="55"/>
      <c r="L86" s="22"/>
      <c r="M86" s="23"/>
      <c r="N86" s="26"/>
      <c r="O86" s="26"/>
      <c r="P86" s="46"/>
      <c r="Q86" s="46"/>
      <c r="R86" s="47"/>
    </row>
    <row r="87" spans="1:18" s="8" customFormat="1" ht="22.5" customHeight="1" x14ac:dyDescent="0.25">
      <c r="A87" s="7"/>
      <c r="B87" s="85" t="s">
        <v>150</v>
      </c>
      <c r="C87" s="86"/>
      <c r="D87" s="86"/>
      <c r="E87" s="86"/>
      <c r="F87" s="86"/>
      <c r="G87" s="86"/>
      <c r="H87" s="86"/>
      <c r="I87" s="86"/>
      <c r="J87" s="86"/>
      <c r="K87" s="86"/>
      <c r="L87" s="86"/>
      <c r="M87" s="86"/>
      <c r="N87" s="86"/>
      <c r="O87" s="86"/>
      <c r="P87" s="86"/>
      <c r="Q87" s="86"/>
      <c r="R87" s="87"/>
    </row>
    <row r="88" spans="1:18" s="8" customFormat="1" ht="21" customHeight="1" x14ac:dyDescent="0.25">
      <c r="A88" s="7"/>
      <c r="B88" s="72" t="s">
        <v>226</v>
      </c>
      <c r="C88" s="73"/>
      <c r="D88" s="73"/>
      <c r="E88" s="73"/>
      <c r="F88" s="73"/>
      <c r="G88" s="73"/>
      <c r="H88" s="73"/>
      <c r="I88" s="73"/>
      <c r="J88" s="73"/>
      <c r="K88" s="73"/>
      <c r="L88" s="73"/>
      <c r="M88" s="73"/>
      <c r="N88" s="73"/>
      <c r="O88" s="73"/>
      <c r="P88" s="73"/>
      <c r="Q88" s="73"/>
      <c r="R88" s="74"/>
    </row>
    <row r="89" spans="1:18" s="6" customFormat="1" ht="345.75" customHeight="1" x14ac:dyDescent="0.25">
      <c r="A89" s="9" t="s">
        <v>23</v>
      </c>
      <c r="B89" s="20" t="s">
        <v>151</v>
      </c>
      <c r="C89" s="13" t="s">
        <v>208</v>
      </c>
      <c r="D89" s="14">
        <v>111</v>
      </c>
      <c r="E89" s="17">
        <v>4538466.03</v>
      </c>
      <c r="F89" s="17">
        <f>+E89*D89</f>
        <v>503769729.33000004</v>
      </c>
      <c r="G89" s="28" t="s">
        <v>208</v>
      </c>
      <c r="H89" s="29">
        <v>111</v>
      </c>
      <c r="I89" s="31">
        <v>4538466.03</v>
      </c>
      <c r="J89" s="31">
        <f>+I89*H89</f>
        <v>503769729.33000004</v>
      </c>
      <c r="K89" s="23"/>
      <c r="L89" s="26"/>
      <c r="M89" s="23"/>
      <c r="N89" s="26"/>
      <c r="O89" s="26"/>
      <c r="P89" s="40"/>
      <c r="Q89" s="40"/>
      <c r="R89" s="41"/>
    </row>
    <row r="90" spans="1:18" s="8" customFormat="1" ht="21" customHeight="1" x14ac:dyDescent="0.25">
      <c r="A90" s="7"/>
      <c r="B90" s="72" t="s">
        <v>227</v>
      </c>
      <c r="C90" s="73"/>
      <c r="D90" s="73"/>
      <c r="E90" s="73"/>
      <c r="F90" s="73"/>
      <c r="G90" s="73"/>
      <c r="H90" s="73"/>
      <c r="I90" s="73"/>
      <c r="J90" s="73"/>
      <c r="K90" s="73"/>
      <c r="L90" s="73"/>
      <c r="M90" s="73"/>
      <c r="N90" s="73"/>
      <c r="O90" s="73"/>
      <c r="P90" s="73"/>
      <c r="Q90" s="73"/>
      <c r="R90" s="74"/>
    </row>
    <row r="91" spans="1:18" s="6" customFormat="1" ht="255" x14ac:dyDescent="0.25">
      <c r="A91" s="9" t="s">
        <v>88</v>
      </c>
      <c r="B91" s="20" t="s">
        <v>152</v>
      </c>
      <c r="C91" s="13" t="s">
        <v>207</v>
      </c>
      <c r="D91" s="14">
        <v>200</v>
      </c>
      <c r="E91" s="17">
        <v>3885998.63</v>
      </c>
      <c r="F91" s="17">
        <f>+E91*D91</f>
        <v>777199726</v>
      </c>
      <c r="G91" s="28" t="s">
        <v>207</v>
      </c>
      <c r="H91" s="29">
        <v>200</v>
      </c>
      <c r="I91" s="31">
        <v>3885998.63</v>
      </c>
      <c r="J91" s="31">
        <f>+I91*H91</f>
        <v>777199726</v>
      </c>
      <c r="K91" s="23"/>
      <c r="L91" s="26"/>
      <c r="M91" s="23"/>
      <c r="N91" s="26"/>
      <c r="O91" s="26"/>
      <c r="P91" s="40"/>
      <c r="Q91" s="40"/>
      <c r="R91" s="41"/>
    </row>
    <row r="92" spans="1:18" s="8" customFormat="1" ht="21" customHeight="1" x14ac:dyDescent="0.25">
      <c r="A92" s="7"/>
      <c r="B92" s="72" t="s">
        <v>228</v>
      </c>
      <c r="C92" s="73"/>
      <c r="D92" s="73"/>
      <c r="E92" s="73"/>
      <c r="F92" s="73"/>
      <c r="G92" s="73"/>
      <c r="H92" s="73"/>
      <c r="I92" s="73"/>
      <c r="J92" s="73"/>
      <c r="K92" s="73"/>
      <c r="L92" s="73"/>
      <c r="M92" s="73"/>
      <c r="N92" s="73"/>
      <c r="O92" s="73"/>
      <c r="P92" s="73"/>
      <c r="Q92" s="73"/>
      <c r="R92" s="74"/>
    </row>
    <row r="93" spans="1:18" s="6" customFormat="1" ht="30" x14ac:dyDescent="0.25">
      <c r="A93" s="9" t="s">
        <v>89</v>
      </c>
      <c r="B93" s="20" t="s">
        <v>93</v>
      </c>
      <c r="C93" s="16" t="s">
        <v>92</v>
      </c>
      <c r="D93" s="14">
        <v>5</v>
      </c>
      <c r="E93" s="17">
        <v>24400000</v>
      </c>
      <c r="F93" s="17">
        <f>+E93*D93</f>
        <v>122000000</v>
      </c>
      <c r="G93" s="34"/>
      <c r="H93" s="34"/>
      <c r="I93" s="34"/>
      <c r="J93" s="34"/>
      <c r="K93" s="23"/>
      <c r="L93" s="36"/>
      <c r="M93" s="23"/>
      <c r="N93" s="25"/>
      <c r="O93" s="24"/>
      <c r="P93" s="40"/>
      <c r="Q93" s="40"/>
      <c r="R93" s="41"/>
    </row>
    <row r="94" spans="1:18" s="6" customFormat="1" ht="30" x14ac:dyDescent="0.25">
      <c r="A94" s="9" t="s">
        <v>90</v>
      </c>
      <c r="B94" s="20" t="s">
        <v>95</v>
      </c>
      <c r="C94" s="16" t="s">
        <v>94</v>
      </c>
      <c r="D94" s="14">
        <v>5</v>
      </c>
      <c r="E94" s="17">
        <v>112400000</v>
      </c>
      <c r="F94" s="17">
        <f>+E94*D94</f>
        <v>562000000</v>
      </c>
      <c r="G94" s="34"/>
      <c r="H94" s="34"/>
      <c r="I94" s="34"/>
      <c r="J94" s="34"/>
      <c r="K94" s="23"/>
      <c r="L94" s="37"/>
      <c r="M94" s="23"/>
      <c r="N94" s="25"/>
      <c r="O94" s="24"/>
      <c r="P94" s="40"/>
      <c r="Q94" s="40"/>
      <c r="R94" s="41"/>
    </row>
    <row r="95" spans="1:18" s="6" customFormat="1" ht="90" x14ac:dyDescent="0.25">
      <c r="A95" s="9" t="s">
        <v>91</v>
      </c>
      <c r="B95" s="20" t="s">
        <v>97</v>
      </c>
      <c r="C95" s="13" t="s">
        <v>96</v>
      </c>
      <c r="D95" s="14">
        <v>5</v>
      </c>
      <c r="E95" s="17">
        <v>385400000</v>
      </c>
      <c r="F95" s="17">
        <f>+E95*D95</f>
        <v>1927000000</v>
      </c>
      <c r="G95" s="34"/>
      <c r="H95" s="34"/>
      <c r="I95" s="34"/>
      <c r="J95" s="34"/>
      <c r="K95" s="23"/>
      <c r="L95" s="37"/>
      <c r="M95" s="23"/>
      <c r="N95" s="25"/>
      <c r="O95" s="24"/>
      <c r="P95" s="40"/>
      <c r="Q95" s="40"/>
      <c r="R95" s="41"/>
    </row>
    <row r="96" spans="1:18" s="6" customFormat="1" ht="64.5" customHeight="1" x14ac:dyDescent="0.25">
      <c r="A96" s="10" t="s">
        <v>24</v>
      </c>
      <c r="B96" s="20" t="s">
        <v>153</v>
      </c>
      <c r="C96" s="13" t="s">
        <v>154</v>
      </c>
      <c r="D96" s="14">
        <v>1</v>
      </c>
      <c r="E96" s="17">
        <v>326000000</v>
      </c>
      <c r="F96" s="17">
        <f>+E96*D96</f>
        <v>326000000</v>
      </c>
      <c r="G96" s="35"/>
      <c r="H96" s="35"/>
      <c r="I96" s="35"/>
      <c r="J96" s="35"/>
      <c r="K96" s="53"/>
      <c r="L96" s="54"/>
      <c r="M96" s="23"/>
      <c r="N96" s="25"/>
      <c r="O96" s="24"/>
      <c r="P96" s="42"/>
      <c r="Q96" s="40"/>
      <c r="R96" s="41"/>
    </row>
    <row r="97" spans="1:20" s="6" customFormat="1" ht="22.5" customHeight="1" x14ac:dyDescent="0.25">
      <c r="A97" s="57"/>
      <c r="B97" s="96" t="s">
        <v>209</v>
      </c>
      <c r="C97" s="97"/>
      <c r="D97" s="97"/>
      <c r="E97" s="97"/>
      <c r="F97" s="62">
        <f>SUM(F93:F96)</f>
        <v>2937000000</v>
      </c>
      <c r="G97" s="60"/>
      <c r="H97" s="60"/>
      <c r="I97" s="60"/>
      <c r="J97" s="60"/>
      <c r="K97" s="60"/>
      <c r="L97" s="60"/>
      <c r="M97" s="60"/>
      <c r="N97" s="61"/>
      <c r="O97" s="59">
        <f>SUM(O95:O96)</f>
        <v>0</v>
      </c>
      <c r="P97" s="58">
        <f t="shared" ref="P97" si="34">SUM(P95:P96)</f>
        <v>0</v>
      </c>
      <c r="Q97" s="58">
        <f t="shared" ref="Q97" si="35">SUM(Q95:Q96)</f>
        <v>0</v>
      </c>
      <c r="R97" s="58">
        <f t="shared" ref="R97" si="36">SUM(R95:R96)</f>
        <v>0</v>
      </c>
    </row>
    <row r="98" spans="1:20" s="6" customFormat="1" ht="45" customHeight="1" x14ac:dyDescent="0.25">
      <c r="A98" s="69" t="s">
        <v>129</v>
      </c>
      <c r="B98" s="13"/>
      <c r="C98" s="13"/>
      <c r="D98" s="14"/>
      <c r="E98" s="15"/>
      <c r="F98" s="15"/>
      <c r="G98" s="34"/>
      <c r="H98" s="34"/>
      <c r="I98" s="34"/>
      <c r="J98" s="34"/>
      <c r="K98" s="91" t="s">
        <v>155</v>
      </c>
      <c r="L98" s="22" t="s">
        <v>156</v>
      </c>
      <c r="M98" s="23">
        <v>1</v>
      </c>
      <c r="N98" s="24">
        <v>547495200</v>
      </c>
      <c r="O98" s="24">
        <f>+M98*N98</f>
        <v>547495200</v>
      </c>
      <c r="P98" s="43">
        <v>555719399.48000002</v>
      </c>
      <c r="Q98" s="43">
        <v>561395517.40999997</v>
      </c>
      <c r="R98" s="41">
        <v>547495200</v>
      </c>
    </row>
    <row r="99" spans="1:20" s="6" customFormat="1" ht="58.5" customHeight="1" x14ac:dyDescent="0.25">
      <c r="A99" s="71"/>
      <c r="B99" s="13"/>
      <c r="C99" s="13"/>
      <c r="D99" s="14"/>
      <c r="E99" s="15"/>
      <c r="F99" s="15"/>
      <c r="G99" s="34"/>
      <c r="H99" s="34"/>
      <c r="I99" s="34"/>
      <c r="J99" s="34"/>
      <c r="K99" s="92"/>
      <c r="L99" s="22" t="s">
        <v>157</v>
      </c>
      <c r="M99" s="23">
        <v>12</v>
      </c>
      <c r="N99" s="24">
        <v>53000517.5</v>
      </c>
      <c r="O99" s="24">
        <f>+M99*N99</f>
        <v>636006210</v>
      </c>
      <c r="P99" s="43">
        <v>645559972.67999995</v>
      </c>
      <c r="Q99" s="43">
        <v>652153719.83999991</v>
      </c>
      <c r="R99" s="41">
        <v>636006210</v>
      </c>
    </row>
    <row r="100" spans="1:20" s="6" customFormat="1" ht="22.5" customHeight="1" x14ac:dyDescent="0.25">
      <c r="A100" s="57"/>
      <c r="B100" s="98" t="s">
        <v>209</v>
      </c>
      <c r="C100" s="99"/>
      <c r="D100" s="99"/>
      <c r="E100" s="99"/>
      <c r="F100" s="60"/>
      <c r="G100" s="60"/>
      <c r="H100" s="60"/>
      <c r="I100" s="60"/>
      <c r="J100" s="60"/>
      <c r="K100" s="60"/>
      <c r="L100" s="60"/>
      <c r="M100" s="60"/>
      <c r="N100" s="61"/>
      <c r="O100" s="59">
        <f>SUM(O98:O99)</f>
        <v>1183501410</v>
      </c>
      <c r="P100" s="58">
        <f t="shared" ref="P100:R100" si="37">SUM(P98:P99)</f>
        <v>1201279372.1599998</v>
      </c>
      <c r="Q100" s="58">
        <f t="shared" si="37"/>
        <v>1213549237.25</v>
      </c>
      <c r="R100" s="58">
        <f t="shared" si="37"/>
        <v>1183501410</v>
      </c>
    </row>
    <row r="101" spans="1:20" s="6" customFormat="1" ht="45" customHeight="1" x14ac:dyDescent="0.25">
      <c r="A101" s="69" t="s">
        <v>132</v>
      </c>
      <c r="B101" s="13"/>
      <c r="C101" s="13"/>
      <c r="D101" s="14"/>
      <c r="E101" s="17"/>
      <c r="F101" s="17"/>
      <c r="G101" s="34"/>
      <c r="H101" s="34"/>
      <c r="I101" s="34"/>
      <c r="J101" s="34"/>
      <c r="K101" s="91" t="s">
        <v>158</v>
      </c>
      <c r="L101" s="22" t="s">
        <v>159</v>
      </c>
      <c r="M101" s="23">
        <v>10</v>
      </c>
      <c r="N101" s="25">
        <v>15440250</v>
      </c>
      <c r="O101" s="25">
        <f>+M101*N101</f>
        <v>154402500</v>
      </c>
      <c r="P101" s="43">
        <v>156721857.59999999</v>
      </c>
      <c r="Q101" s="40">
        <v>158322609.90000001</v>
      </c>
      <c r="R101" s="41">
        <v>154402500</v>
      </c>
      <c r="T101" s="51"/>
    </row>
    <row r="102" spans="1:20" s="6" customFormat="1" ht="45" customHeight="1" x14ac:dyDescent="0.25">
      <c r="A102" s="70"/>
      <c r="B102" s="13"/>
      <c r="C102" s="13"/>
      <c r="D102" s="14"/>
      <c r="E102" s="17"/>
      <c r="F102" s="17"/>
      <c r="G102" s="34"/>
      <c r="H102" s="34"/>
      <c r="I102" s="34"/>
      <c r="J102" s="34"/>
      <c r="K102" s="93"/>
      <c r="L102" s="22" t="s">
        <v>160</v>
      </c>
      <c r="M102" s="23">
        <v>10</v>
      </c>
      <c r="N102" s="25">
        <v>2796500</v>
      </c>
      <c r="O102" s="25">
        <f t="shared" ref="O102:O106" si="38">+M102*N102</f>
        <v>27965000</v>
      </c>
      <c r="P102" s="43">
        <v>28385081.899999999</v>
      </c>
      <c r="Q102" s="40">
        <v>28675001.599999998</v>
      </c>
      <c r="R102" s="41">
        <v>27965000</v>
      </c>
      <c r="T102" s="51"/>
    </row>
    <row r="103" spans="1:20" s="6" customFormat="1" ht="45" customHeight="1" x14ac:dyDescent="0.25">
      <c r="A103" s="70"/>
      <c r="B103" s="13"/>
      <c r="C103" s="13"/>
      <c r="D103" s="14"/>
      <c r="E103" s="17"/>
      <c r="F103" s="17"/>
      <c r="G103" s="34"/>
      <c r="H103" s="34"/>
      <c r="I103" s="34"/>
      <c r="J103" s="34"/>
      <c r="K103" s="93"/>
      <c r="L103" s="22" t="s">
        <v>130</v>
      </c>
      <c r="M103" s="23">
        <v>10</v>
      </c>
      <c r="N103" s="25">
        <v>357357</v>
      </c>
      <c r="O103" s="25">
        <f t="shared" si="38"/>
        <v>3573570</v>
      </c>
      <c r="P103" s="43">
        <v>3627250.9</v>
      </c>
      <c r="Q103" s="40">
        <v>3664295.5999999996</v>
      </c>
      <c r="R103" s="41">
        <v>3573570</v>
      </c>
      <c r="T103" s="51"/>
    </row>
    <row r="104" spans="1:20" s="6" customFormat="1" ht="45" customHeight="1" x14ac:dyDescent="0.25">
      <c r="A104" s="70"/>
      <c r="B104" s="13"/>
      <c r="C104" s="13"/>
      <c r="D104" s="14"/>
      <c r="E104" s="17"/>
      <c r="F104" s="17"/>
      <c r="G104" s="34"/>
      <c r="H104" s="34"/>
      <c r="I104" s="34"/>
      <c r="J104" s="34"/>
      <c r="K104" s="93"/>
      <c r="L104" s="22" t="s">
        <v>131</v>
      </c>
      <c r="M104" s="23">
        <v>10</v>
      </c>
      <c r="N104" s="25">
        <v>188020</v>
      </c>
      <c r="O104" s="25">
        <f t="shared" si="38"/>
        <v>1880200</v>
      </c>
      <c r="P104" s="43">
        <v>1908438.7</v>
      </c>
      <c r="Q104" s="40">
        <v>1927930.9</v>
      </c>
      <c r="R104" s="41">
        <v>1880200</v>
      </c>
      <c r="T104" s="51"/>
    </row>
    <row r="105" spans="1:20" s="6" customFormat="1" ht="45" customHeight="1" x14ac:dyDescent="0.25">
      <c r="A105" s="70"/>
      <c r="B105" s="13"/>
      <c r="C105" s="13"/>
      <c r="D105" s="14"/>
      <c r="E105" s="17"/>
      <c r="F105" s="17"/>
      <c r="G105" s="34"/>
      <c r="H105" s="34"/>
      <c r="I105" s="34"/>
      <c r="J105" s="34"/>
      <c r="K105" s="93"/>
      <c r="L105" s="22" t="s">
        <v>161</v>
      </c>
      <c r="M105" s="23">
        <v>10</v>
      </c>
      <c r="N105" s="25">
        <v>1309000</v>
      </c>
      <c r="O105" s="25">
        <f t="shared" si="38"/>
        <v>13090000</v>
      </c>
      <c r="P105" s="43">
        <v>13286635.6</v>
      </c>
      <c r="Q105" s="40">
        <v>13422343.199999999</v>
      </c>
      <c r="R105" s="41">
        <v>13090000</v>
      </c>
      <c r="T105" s="51"/>
    </row>
    <row r="106" spans="1:20" s="6" customFormat="1" ht="30" x14ac:dyDescent="0.25">
      <c r="A106" s="44" t="s">
        <v>21</v>
      </c>
      <c r="B106" s="13"/>
      <c r="C106" s="13"/>
      <c r="D106" s="14"/>
      <c r="E106" s="15"/>
      <c r="F106" s="15"/>
      <c r="G106" s="34"/>
      <c r="H106" s="34"/>
      <c r="I106" s="34"/>
      <c r="J106" s="34"/>
      <c r="K106" s="93"/>
      <c r="L106" s="22" t="s">
        <v>162</v>
      </c>
      <c r="M106" s="23">
        <v>1</v>
      </c>
      <c r="N106" s="24">
        <v>0</v>
      </c>
      <c r="O106" s="24">
        <f t="shared" si="38"/>
        <v>0</v>
      </c>
      <c r="P106" s="43">
        <v>2404309.3199999998</v>
      </c>
      <c r="Q106" s="41">
        <v>0</v>
      </c>
      <c r="R106" s="41">
        <v>0</v>
      </c>
    </row>
    <row r="107" spans="1:20" s="6" customFormat="1" ht="22.5" customHeight="1" x14ac:dyDescent="0.25">
      <c r="A107" s="57"/>
      <c r="B107" s="98" t="s">
        <v>209</v>
      </c>
      <c r="C107" s="99"/>
      <c r="D107" s="99"/>
      <c r="E107" s="99"/>
      <c r="F107" s="60"/>
      <c r="G107" s="60"/>
      <c r="H107" s="60"/>
      <c r="I107" s="60"/>
      <c r="J107" s="60"/>
      <c r="K107" s="60"/>
      <c r="L107" s="60"/>
      <c r="M107" s="60"/>
      <c r="N107" s="61"/>
      <c r="O107" s="59">
        <f>SUM(O101:O106)</f>
        <v>200911270</v>
      </c>
      <c r="P107" s="58">
        <f t="shared" ref="P107" si="39">SUM(P105:P106)</f>
        <v>15690944.92</v>
      </c>
      <c r="Q107" s="58">
        <f t="shared" ref="Q107" si="40">SUM(Q105:Q106)</f>
        <v>13422343.199999999</v>
      </c>
      <c r="R107" s="58">
        <f t="shared" ref="R107" si="41">SUM(R105:R106)</f>
        <v>13090000</v>
      </c>
    </row>
    <row r="108" spans="1:20" s="6" customFormat="1" x14ac:dyDescent="0.25">
      <c r="A108" s="69" t="s">
        <v>22</v>
      </c>
      <c r="B108" s="45"/>
      <c r="C108" s="45"/>
      <c r="D108" s="45"/>
      <c r="E108" s="45"/>
      <c r="F108" s="45"/>
      <c r="G108" s="34"/>
      <c r="H108" s="34"/>
      <c r="I108" s="34"/>
      <c r="J108" s="34"/>
      <c r="K108" s="94" t="s">
        <v>163</v>
      </c>
      <c r="L108" s="22" t="s">
        <v>229</v>
      </c>
      <c r="M108" s="23">
        <v>1</v>
      </c>
      <c r="N108" s="25">
        <v>307769150.21999997</v>
      </c>
      <c r="O108" s="25">
        <f>+M108*N108</f>
        <v>307769150.21999997</v>
      </c>
      <c r="P108" s="46">
        <v>311780000</v>
      </c>
      <c r="Q108" s="46">
        <v>314160000</v>
      </c>
      <c r="R108" s="47">
        <v>21680610</v>
      </c>
    </row>
    <row r="109" spans="1:20" s="6" customFormat="1" x14ac:dyDescent="0.25">
      <c r="A109" s="70"/>
      <c r="B109" s="45"/>
      <c r="C109" s="45"/>
      <c r="D109" s="45"/>
      <c r="E109" s="45"/>
      <c r="F109" s="45"/>
      <c r="G109" s="34"/>
      <c r="H109" s="34"/>
      <c r="I109" s="34"/>
      <c r="J109" s="34"/>
      <c r="K109" s="95"/>
      <c r="L109" s="22" t="s">
        <v>230</v>
      </c>
      <c r="M109" s="23">
        <v>1</v>
      </c>
      <c r="N109" s="25">
        <v>2142000</v>
      </c>
      <c r="O109" s="25">
        <f t="shared" ref="O109:O118" si="42">+M109*N109</f>
        <v>2142000</v>
      </c>
      <c r="P109" s="46">
        <v>2189600</v>
      </c>
      <c r="Q109" s="46">
        <v>2171750</v>
      </c>
      <c r="R109" s="47">
        <v>21680610</v>
      </c>
    </row>
    <row r="110" spans="1:20" s="6" customFormat="1" x14ac:dyDescent="0.25">
      <c r="A110" s="70"/>
      <c r="B110" s="45"/>
      <c r="C110" s="45"/>
      <c r="D110" s="45"/>
      <c r="E110" s="45"/>
      <c r="F110" s="45"/>
      <c r="G110" s="34"/>
      <c r="H110" s="34"/>
      <c r="I110" s="34"/>
      <c r="J110" s="34"/>
      <c r="K110" s="95"/>
      <c r="L110" s="22" t="s">
        <v>231</v>
      </c>
      <c r="M110" s="23">
        <v>2</v>
      </c>
      <c r="N110" s="25">
        <v>10895299.66</v>
      </c>
      <c r="O110" s="25">
        <f t="shared" si="42"/>
        <v>21790599.32</v>
      </c>
      <c r="P110" s="46">
        <v>22117927.859999999</v>
      </c>
      <c r="Q110" s="46">
        <v>22343839.84</v>
      </c>
      <c r="R110" s="47">
        <v>21680610</v>
      </c>
      <c r="T110" s="52"/>
    </row>
    <row r="111" spans="1:20" s="6" customFormat="1" x14ac:dyDescent="0.25">
      <c r="A111" s="70"/>
      <c r="B111" s="45"/>
      <c r="C111" s="45"/>
      <c r="D111" s="45"/>
      <c r="E111" s="45"/>
      <c r="F111" s="45"/>
      <c r="G111" s="34"/>
      <c r="H111" s="34"/>
      <c r="I111" s="34"/>
      <c r="J111" s="34"/>
      <c r="K111" s="95"/>
      <c r="L111" s="22" t="s">
        <v>232</v>
      </c>
      <c r="M111" s="48">
        <v>1</v>
      </c>
      <c r="N111" s="49">
        <v>2753898</v>
      </c>
      <c r="O111" s="25">
        <f t="shared" si="42"/>
        <v>2753898</v>
      </c>
      <c r="P111" s="46">
        <v>3326366.54</v>
      </c>
      <c r="Q111" s="46">
        <v>3360342.23</v>
      </c>
      <c r="R111" s="47">
        <v>2011100</v>
      </c>
      <c r="T111" s="52"/>
    </row>
    <row r="112" spans="1:20" s="6" customFormat="1" x14ac:dyDescent="0.25">
      <c r="A112" s="70"/>
      <c r="B112" s="45"/>
      <c r="C112" s="45"/>
      <c r="D112" s="45"/>
      <c r="E112" s="45"/>
      <c r="F112" s="45"/>
      <c r="G112" s="34"/>
      <c r="H112" s="34"/>
      <c r="I112" s="34"/>
      <c r="J112" s="34"/>
      <c r="K112" s="95"/>
      <c r="L112" s="22" t="s">
        <v>233</v>
      </c>
      <c r="M112" s="48">
        <v>5</v>
      </c>
      <c r="N112" s="49">
        <v>2118200</v>
      </c>
      <c r="O112" s="25">
        <f t="shared" si="42"/>
        <v>10591000</v>
      </c>
      <c r="P112" s="46">
        <v>7970227.2999999998</v>
      </c>
      <c r="Q112" s="46">
        <v>8051635.1999999993</v>
      </c>
      <c r="R112" s="47">
        <v>1654695</v>
      </c>
      <c r="T112" s="52"/>
    </row>
    <row r="113" spans="1:20" s="6" customFormat="1" x14ac:dyDescent="0.25">
      <c r="A113" s="70"/>
      <c r="B113" s="45"/>
      <c r="C113" s="45"/>
      <c r="D113" s="45"/>
      <c r="E113" s="45"/>
      <c r="F113" s="45"/>
      <c r="G113" s="34"/>
      <c r="H113" s="34"/>
      <c r="I113" s="34"/>
      <c r="J113" s="34"/>
      <c r="K113" s="95"/>
      <c r="L113" s="22" t="s">
        <v>234</v>
      </c>
      <c r="M113" s="48">
        <v>3</v>
      </c>
      <c r="N113" s="49">
        <v>888614.64999999991</v>
      </c>
      <c r="O113" s="25">
        <f t="shared" si="42"/>
        <v>2665843.9499999997</v>
      </c>
      <c r="P113" s="46">
        <v>2677500</v>
      </c>
      <c r="Q113" s="46">
        <v>2713200</v>
      </c>
      <c r="R113" s="47">
        <v>3030930</v>
      </c>
      <c r="T113" s="52"/>
    </row>
    <row r="114" spans="1:20" s="6" customFormat="1" ht="30" customHeight="1" x14ac:dyDescent="0.25">
      <c r="A114" s="70"/>
      <c r="B114" s="45"/>
      <c r="C114" s="45"/>
      <c r="D114" s="45"/>
      <c r="E114" s="45"/>
      <c r="F114" s="45"/>
      <c r="G114" s="34"/>
      <c r="H114" s="34"/>
      <c r="I114" s="34"/>
      <c r="J114" s="34"/>
      <c r="K114" s="95"/>
      <c r="L114" s="22" t="s">
        <v>235</v>
      </c>
      <c r="M114" s="48">
        <v>8</v>
      </c>
      <c r="N114" s="49">
        <v>155890</v>
      </c>
      <c r="O114" s="25">
        <f t="shared" si="42"/>
        <v>1247120</v>
      </c>
      <c r="P114" s="46">
        <v>1506368.64</v>
      </c>
      <c r="Q114" s="46">
        <v>1521752.96</v>
      </c>
      <c r="R114" s="47">
        <v>34675410</v>
      </c>
      <c r="T114" s="52"/>
    </row>
    <row r="115" spans="1:20" s="6" customFormat="1" ht="30" customHeight="1" x14ac:dyDescent="0.25">
      <c r="A115" s="70"/>
      <c r="B115" s="45"/>
      <c r="C115" s="45"/>
      <c r="D115" s="45"/>
      <c r="E115" s="45"/>
      <c r="F115" s="45"/>
      <c r="G115" s="34"/>
      <c r="H115" s="34"/>
      <c r="I115" s="34"/>
      <c r="J115" s="34"/>
      <c r="K115" s="95"/>
      <c r="L115" s="22" t="s">
        <v>133</v>
      </c>
      <c r="M115" s="48">
        <v>2</v>
      </c>
      <c r="N115" s="49">
        <v>4736200</v>
      </c>
      <c r="O115" s="25">
        <f t="shared" si="42"/>
        <v>9472400</v>
      </c>
      <c r="P115" s="46">
        <v>11441481.1</v>
      </c>
      <c r="Q115" s="46">
        <v>11558343.859999999</v>
      </c>
      <c r="R115" s="47">
        <v>9584260</v>
      </c>
      <c r="T115" s="52"/>
    </row>
    <row r="116" spans="1:20" s="6" customFormat="1" x14ac:dyDescent="0.25">
      <c r="A116" s="70"/>
      <c r="B116" s="45"/>
      <c r="C116" s="45"/>
      <c r="D116" s="45"/>
      <c r="E116" s="45"/>
      <c r="F116" s="45"/>
      <c r="G116" s="34"/>
      <c r="H116" s="34"/>
      <c r="I116" s="34"/>
      <c r="J116" s="34"/>
      <c r="K116" s="95"/>
      <c r="L116" s="22" t="s">
        <v>134</v>
      </c>
      <c r="M116" s="48">
        <v>3</v>
      </c>
      <c r="N116" s="49">
        <v>364354.19999999995</v>
      </c>
      <c r="O116" s="25">
        <f t="shared" si="42"/>
        <v>1093062.5999999999</v>
      </c>
      <c r="P116" s="46">
        <v>1320282.3899999999</v>
      </c>
      <c r="Q116" s="46">
        <v>1333769.8499999999</v>
      </c>
      <c r="R116" s="47">
        <v>7918260</v>
      </c>
      <c r="T116" s="52"/>
    </row>
    <row r="117" spans="1:20" s="6" customFormat="1" x14ac:dyDescent="0.25">
      <c r="A117" s="70"/>
      <c r="B117" s="45"/>
      <c r="C117" s="45"/>
      <c r="D117" s="45"/>
      <c r="E117" s="45"/>
      <c r="F117" s="45"/>
      <c r="G117" s="34"/>
      <c r="H117" s="34"/>
      <c r="I117" s="34"/>
      <c r="J117" s="34"/>
      <c r="K117" s="95"/>
      <c r="L117" s="22" t="s">
        <v>236</v>
      </c>
      <c r="M117" s="48">
        <v>3</v>
      </c>
      <c r="N117" s="49">
        <v>849105.46</v>
      </c>
      <c r="O117" s="25">
        <f t="shared" si="42"/>
        <v>2547316.38</v>
      </c>
      <c r="P117" s="46">
        <v>1233845.55</v>
      </c>
      <c r="Q117" s="46">
        <v>1246447.6499999999</v>
      </c>
      <c r="R117" s="47">
        <v>128503.34</v>
      </c>
      <c r="T117" s="52"/>
    </row>
    <row r="118" spans="1:20" s="6" customFormat="1" x14ac:dyDescent="0.25">
      <c r="A118" s="70"/>
      <c r="B118" s="45"/>
      <c r="C118" s="45"/>
      <c r="D118" s="45"/>
      <c r="E118" s="45"/>
      <c r="F118" s="45"/>
      <c r="G118" s="34"/>
      <c r="H118" s="34"/>
      <c r="I118" s="34"/>
      <c r="J118" s="34"/>
      <c r="K118" s="95"/>
      <c r="L118" s="22" t="s">
        <v>237</v>
      </c>
      <c r="M118" s="48">
        <v>3</v>
      </c>
      <c r="N118" s="49">
        <v>416976</v>
      </c>
      <c r="O118" s="25">
        <f t="shared" si="42"/>
        <v>1250928</v>
      </c>
      <c r="P118" s="46">
        <v>3104721.9</v>
      </c>
      <c r="Q118" s="46">
        <v>3136434.21</v>
      </c>
      <c r="R118" s="47">
        <v>722925</v>
      </c>
      <c r="T118" s="52"/>
    </row>
    <row r="119" spans="1:20" s="6" customFormat="1" ht="22.5" customHeight="1" x14ac:dyDescent="0.25">
      <c r="A119" s="57"/>
      <c r="B119" s="98" t="s">
        <v>209</v>
      </c>
      <c r="C119" s="99"/>
      <c r="D119" s="99"/>
      <c r="E119" s="99"/>
      <c r="F119" s="60"/>
      <c r="G119" s="60"/>
      <c r="H119" s="60"/>
      <c r="I119" s="60"/>
      <c r="J119" s="60"/>
      <c r="K119" s="60"/>
      <c r="L119" s="60"/>
      <c r="M119" s="60"/>
      <c r="N119" s="61"/>
      <c r="O119" s="59">
        <f>SUM(O108:O118)</f>
        <v>363323318.46999997</v>
      </c>
      <c r="P119" s="65">
        <f t="shared" ref="P119:R119" si="43">SUM(P108:P118)</f>
        <v>368668321.28000003</v>
      </c>
      <c r="Q119" s="65">
        <f t="shared" si="43"/>
        <v>371597515.79999995</v>
      </c>
      <c r="R119" s="65">
        <f t="shared" si="43"/>
        <v>124767913.34</v>
      </c>
    </row>
    <row r="120" spans="1:20" s="6" customFormat="1" x14ac:dyDescent="0.25">
      <c r="A120" s="68" t="s">
        <v>135</v>
      </c>
      <c r="B120" s="45"/>
      <c r="C120" s="45"/>
      <c r="D120" s="45"/>
      <c r="E120" s="45"/>
      <c r="F120" s="45"/>
      <c r="G120" s="34"/>
      <c r="H120" s="34"/>
      <c r="I120" s="34"/>
      <c r="J120" s="34"/>
      <c r="K120" s="91" t="s">
        <v>164</v>
      </c>
      <c r="L120" s="22" t="s">
        <v>165</v>
      </c>
      <c r="M120" s="23">
        <v>48</v>
      </c>
      <c r="N120" s="25">
        <v>2900625</v>
      </c>
      <c r="O120" s="49">
        <f t="shared" ref="O120:O122" si="44">+M120*N120</f>
        <v>139230000</v>
      </c>
      <c r="P120" s="46">
        <v>141321444.03999999</v>
      </c>
      <c r="Q120" s="46">
        <v>142764900.94999999</v>
      </c>
      <c r="R120" s="47">
        <v>139230000</v>
      </c>
      <c r="T120" s="52"/>
    </row>
    <row r="121" spans="1:20" s="6" customFormat="1" x14ac:dyDescent="0.25">
      <c r="A121" s="68"/>
      <c r="B121" s="45"/>
      <c r="C121" s="45"/>
      <c r="D121" s="45"/>
      <c r="E121" s="45"/>
      <c r="F121" s="45"/>
      <c r="G121" s="34"/>
      <c r="H121" s="34"/>
      <c r="I121" s="34"/>
      <c r="J121" s="34"/>
      <c r="K121" s="93"/>
      <c r="L121" s="22" t="s">
        <v>166</v>
      </c>
      <c r="M121" s="23">
        <v>1</v>
      </c>
      <c r="N121" s="25">
        <v>14280000</v>
      </c>
      <c r="O121" s="49">
        <f t="shared" si="44"/>
        <v>14280000</v>
      </c>
      <c r="P121" s="46">
        <v>14494507.02</v>
      </c>
      <c r="Q121" s="46">
        <v>14642553.729999999</v>
      </c>
      <c r="R121" s="47">
        <v>14280000</v>
      </c>
      <c r="T121" s="52"/>
    </row>
    <row r="122" spans="1:20" s="6" customFormat="1" ht="22.5" customHeight="1" x14ac:dyDescent="0.25">
      <c r="A122" s="1" t="s">
        <v>136</v>
      </c>
      <c r="B122" s="45"/>
      <c r="C122" s="45"/>
      <c r="D122" s="45"/>
      <c r="E122" s="45"/>
      <c r="F122" s="45"/>
      <c r="G122" s="34"/>
      <c r="H122" s="34"/>
      <c r="I122" s="34"/>
      <c r="J122" s="34"/>
      <c r="K122" s="92"/>
      <c r="L122" s="22" t="s">
        <v>167</v>
      </c>
      <c r="M122" s="23">
        <v>1</v>
      </c>
      <c r="N122" s="25">
        <v>23800000</v>
      </c>
      <c r="O122" s="49">
        <f t="shared" si="44"/>
        <v>23800000</v>
      </c>
      <c r="P122" s="46">
        <v>24157511.699999999</v>
      </c>
      <c r="Q122" s="46">
        <v>24404257.009999998</v>
      </c>
      <c r="R122" s="47">
        <v>23800000</v>
      </c>
      <c r="T122" s="52"/>
    </row>
    <row r="123" spans="1:20" s="6" customFormat="1" ht="22.5" customHeight="1" x14ac:dyDescent="0.25">
      <c r="A123" s="57"/>
      <c r="B123" s="98" t="s">
        <v>209</v>
      </c>
      <c r="C123" s="99"/>
      <c r="D123" s="99"/>
      <c r="E123" s="99"/>
      <c r="F123" s="60"/>
      <c r="G123" s="60"/>
      <c r="H123" s="60"/>
      <c r="I123" s="60"/>
      <c r="J123" s="60"/>
      <c r="K123" s="60"/>
      <c r="L123" s="60"/>
      <c r="M123" s="60"/>
      <c r="N123" s="61"/>
      <c r="O123" s="59">
        <f>SUM(O120:O122)</f>
        <v>177310000</v>
      </c>
      <c r="P123" s="58">
        <f t="shared" ref="P123" si="45">SUM(P121:P122)</f>
        <v>38652018.719999999</v>
      </c>
      <c r="Q123" s="58">
        <f t="shared" ref="Q123" si="46">SUM(Q121:Q122)</f>
        <v>39046810.739999995</v>
      </c>
      <c r="R123" s="58">
        <f t="shared" ref="R123" si="47">SUM(R121:R122)</f>
        <v>38080000</v>
      </c>
    </row>
  </sheetData>
  <mergeCells count="63">
    <mergeCell ref="B119:E119"/>
    <mergeCell ref="B47:R47"/>
    <mergeCell ref="B62:R62"/>
    <mergeCell ref="B76:R76"/>
    <mergeCell ref="B90:R90"/>
    <mergeCell ref="B75:E75"/>
    <mergeCell ref="B123:E123"/>
    <mergeCell ref="B16:E16"/>
    <mergeCell ref="B24:E24"/>
    <mergeCell ref="B37:E37"/>
    <mergeCell ref="B71:E71"/>
    <mergeCell ref="B83:E83"/>
    <mergeCell ref="B79:R79"/>
    <mergeCell ref="B84:R84"/>
    <mergeCell ref="B87:R87"/>
    <mergeCell ref="B88:R88"/>
    <mergeCell ref="B56:R56"/>
    <mergeCell ref="K120:K122"/>
    <mergeCell ref="B92:R92"/>
    <mergeCell ref="K98:K99"/>
    <mergeCell ref="K101:K106"/>
    <mergeCell ref="K108:K118"/>
    <mergeCell ref="B97:E97"/>
    <mergeCell ref="B100:E100"/>
    <mergeCell ref="B107:E107"/>
    <mergeCell ref="A5:A7"/>
    <mergeCell ref="G1:J1"/>
    <mergeCell ref="A9:A10"/>
    <mergeCell ref="P1:R1"/>
    <mergeCell ref="A48:A52"/>
    <mergeCell ref="B1:F1"/>
    <mergeCell ref="K1:O1"/>
    <mergeCell ref="B3:R3"/>
    <mergeCell ref="B4:R4"/>
    <mergeCell ref="B8:R8"/>
    <mergeCell ref="B17:R17"/>
    <mergeCell ref="B25:R25"/>
    <mergeCell ref="B28:R28"/>
    <mergeCell ref="B38:R38"/>
    <mergeCell ref="B41:R41"/>
    <mergeCell ref="B44:R44"/>
    <mergeCell ref="A57:A60"/>
    <mergeCell ref="A63:A64"/>
    <mergeCell ref="A66:A70"/>
    <mergeCell ref="A73:A74"/>
    <mergeCell ref="B53:R53"/>
    <mergeCell ref="A54:A55"/>
    <mergeCell ref="B65:R65"/>
    <mergeCell ref="B72:R72"/>
    <mergeCell ref="A18:A20"/>
    <mergeCell ref="A26:A27"/>
    <mergeCell ref="A29:A36"/>
    <mergeCell ref="A39:A40"/>
    <mergeCell ref="A45:A46"/>
    <mergeCell ref="A42:A43"/>
    <mergeCell ref="A120:A121"/>
    <mergeCell ref="A77:A78"/>
    <mergeCell ref="A80:A82"/>
    <mergeCell ref="A108:A109"/>
    <mergeCell ref="A110:A118"/>
    <mergeCell ref="A85:A86"/>
    <mergeCell ref="A101:A105"/>
    <mergeCell ref="A98:A99"/>
  </mergeCells>
  <printOptions horizontalCentered="1"/>
  <pageMargins left="0.23622047244094491" right="0.23622047244094491" top="0.74803149606299213" bottom="0.74803149606299213" header="0.31496062992125984" footer="0.31496062992125984"/>
  <pageSetup paperSize="9" scale="28" fitToHeight="9" orientation="landscape" r:id="rId1"/>
  <ignoredErrors>
    <ignoredError sqref="O100" formula="1"/>
    <ignoredError sqref="O123:R123 O83:R83 O24:R24 P107:R107" formulaRange="1"/>
    <ignoredError sqref="O107 O119" formula="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0992555B9E2704C8AE2E29E0C04A463" ma:contentTypeVersion="14" ma:contentTypeDescription="Create a new document." ma:contentTypeScope="" ma:versionID="1bcbc9da3be2429beb2b25a318916229">
  <xsd:schema xmlns:xsd="http://www.w3.org/2001/XMLSchema" xmlns:xs="http://www.w3.org/2001/XMLSchema" xmlns:p="http://schemas.microsoft.com/office/2006/metadata/properties" xmlns:ns3="8729f648-887b-4d78-8252-beeee01a2031" xmlns:ns4="c2fb909b-f266-4b80-9840-84fe235009d9" targetNamespace="http://schemas.microsoft.com/office/2006/metadata/properties" ma:root="true" ma:fieldsID="b6a1cd5dac8600bb154ea6c1f6a74c2e" ns3:_="" ns4:_="">
    <xsd:import namespace="8729f648-887b-4d78-8252-beeee01a2031"/>
    <xsd:import namespace="c2fb909b-f266-4b80-9840-84fe235009d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29f648-887b-4d78-8252-beeee01a20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2fb909b-f266-4b80-9840-84fe235009d9"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68B00A-339D-45AC-8756-04EFB2E320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29f648-887b-4d78-8252-beeee01a2031"/>
    <ds:schemaRef ds:uri="c2fb909b-f266-4b80-9840-84fe235009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ED7BB8E-9FD4-4701-933D-B41C55A25390}">
  <ds:schemaRefs>
    <ds:schemaRef ds:uri="8729f648-887b-4d78-8252-beeee01a203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c2fb909b-f266-4b80-9840-84fe235009d9"/>
    <ds:schemaRef ds:uri="http://www.w3.org/XML/1998/namespace"/>
    <ds:schemaRef ds:uri="http://purl.org/dc/dcmitype/"/>
  </ds:schemaRefs>
</ds:datastoreItem>
</file>

<file path=customXml/itemProps3.xml><?xml version="1.0" encoding="utf-8"?>
<ds:datastoreItem xmlns:ds="http://schemas.openxmlformats.org/officeDocument/2006/customXml" ds:itemID="{32D0F116-9CE1-4DC0-8BDC-922DA8B1A46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ELIANA</dc:creator>
  <cp:lastModifiedBy>ELIANA</cp:lastModifiedBy>
  <cp:lastPrinted>2021-06-09T00:03:39Z</cp:lastPrinted>
  <dcterms:created xsi:type="dcterms:W3CDTF">2021-05-26T20:41:18Z</dcterms:created>
  <dcterms:modified xsi:type="dcterms:W3CDTF">2021-06-11T19:03:12Z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0x010100B0992555B9E2704C8AE2E29E0C04A463</vt:lpwstr>
  </property>
  <property fmtid="{D5CDD505-2E9C-101B-9397-08002B2CF9AE}" pid="3" name="_AdHocReviewCycleID">
    <vt:i4>891827978</vt:i4>
  </property>
  <property fmtid="{D5CDD505-2E9C-101B-9397-08002B2CF9AE}" pid="4" name="_NewReviewCycle">
    <vt:lpwstr/>
  </property>
  <property fmtid="{D5CDD505-2E9C-101B-9397-08002B2CF9AE}" pid="5" name="_EmailSubject">
    <vt:lpwstr>28052021 Rpta viabilidad ajuste proy regalias 2019000040049</vt:lpwstr>
  </property>
  <property fmtid="{D5CDD505-2E9C-101B-9397-08002B2CF9AE}" pid="6" name="_AuthorEmail">
    <vt:lpwstr>Eliana.Castro@antioquia.gov.co</vt:lpwstr>
  </property>
  <property fmtid="{D5CDD505-2E9C-101B-9397-08002B2CF9AE}" pid="7" name="_AuthorEmailDisplayName">
    <vt:lpwstr>ELIANA BEATRIZ CASTRO BOTERO</vt:lpwstr>
  </property>
  <property fmtid="{D5CDD505-2E9C-101B-9397-08002B2CF9AE}" pid="8" name="_ReviewingToolsShownOnce">
    <vt:lpwstr/>
  </property>
</Properties>
</file>