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nfo Gobernación\Ciclo viabilidad y aprobacion Nuevo SGR\Ajustes\Departamentales\2022003050004 - Fase1 Agroindustrial Santuario\Documentos aprobación ajuste - 2022003050004\"/>
    </mc:Choice>
  </mc:AlternateContent>
  <xr:revisionPtr revIDLastSave="0" documentId="8_{D629FBBD-453E-444A-860B-AC815F24A531}" xr6:coauthVersionLast="47" xr6:coauthVersionMax="47" xr10:uidLastSave="{00000000-0000-0000-0000-000000000000}"/>
  <bookViews>
    <workbookView xWindow="-108" yWindow="-108" windowWidth="23256" windowHeight="12576" xr2:uid="{00000000-000D-0000-FFFF-FFFF00000000}"/>
  </bookViews>
  <sheets>
    <sheet name="F3.2. Guia Identif. Trámite (2"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6" i="1" l="1"/>
  <c r="F56" i="1"/>
  <c r="G56" i="1" l="1"/>
  <c r="I37" i="1"/>
  <c r="I49" i="1" s="1"/>
  <c r="J19" i="1"/>
  <c r="J20" i="1"/>
  <c r="J21" i="1"/>
  <c r="J22" i="1"/>
  <c r="J23" i="1"/>
  <c r="J24" i="1"/>
  <c r="J25" i="1"/>
  <c r="J26" i="1"/>
  <c r="J27" i="1"/>
  <c r="J28" i="1"/>
  <c r="J29" i="1"/>
  <c r="J30" i="1"/>
  <c r="J31" i="1"/>
  <c r="J32" i="1"/>
  <c r="J38" i="1"/>
  <c r="J39" i="1"/>
  <c r="J40" i="1"/>
  <c r="J41" i="1"/>
  <c r="J42" i="1"/>
  <c r="J43" i="1"/>
  <c r="J44" i="1"/>
  <c r="J45" i="1"/>
  <c r="J46" i="1"/>
  <c r="J47" i="1"/>
  <c r="J48" i="1"/>
  <c r="J33" i="1"/>
  <c r="J34" i="1"/>
  <c r="J35" i="1"/>
  <c r="J36" i="1"/>
  <c r="H49" i="1"/>
  <c r="J66" i="1"/>
  <c r="J67" i="1"/>
  <c r="J68" i="1"/>
  <c r="H70" i="1"/>
  <c r="J37" i="1"/>
  <c r="J69" i="1"/>
  <c r="I70" i="1"/>
  <c r="J70" i="1" l="1"/>
  <c r="J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64" authorId="0" shapeId="0" xr:uid="{00000000-0006-0000-0000-000001000000}">
      <text>
        <r>
          <rPr>
            <sz val="10"/>
            <color rgb="FF000000"/>
            <rFont val="Times New Roman"/>
            <family val="1"/>
          </rPr>
          <t>[Comentario encadenado]
Su versión de Excel le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sharedStrings.xml><?xml version="1.0" encoding="utf-8"?>
<sst xmlns="http://schemas.openxmlformats.org/spreadsheetml/2006/main" count="233" uniqueCount="126">
  <si>
    <t>GUÍA PARA LA IDENTIFICACIÓN DE TRÁMITES DE AJUSTES ACUERDO ÚNICO DE COMISIÓN RECTORA
PROYECTOS APROBADOS</t>
  </si>
  <si>
    <t>Código BPIN:</t>
  </si>
  <si>
    <t>Nombre del Proyecto:</t>
  </si>
  <si>
    <t>Fecha de diligenciamiento:</t>
  </si>
  <si>
    <t>Entidad que presentó el proyecto de inversión:</t>
  </si>
  <si>
    <t xml:space="preserve">MUNICIPIO DE El SANTUARIO </t>
  </si>
  <si>
    <t xml:space="preserve">MUNICIPIO DE EL SANTUARIO </t>
  </si>
  <si>
    <t>Estado actual del proyecto*:</t>
  </si>
  <si>
    <t>Viabilizado:</t>
  </si>
  <si>
    <t>Si</t>
  </si>
  <si>
    <t>Priorizado:</t>
  </si>
  <si>
    <t>En ejecución:</t>
  </si>
  <si>
    <t>Entidad propuesta/designada como ejecutora:</t>
  </si>
  <si>
    <t>MUNICIPIO DE EL SANTUARIO</t>
  </si>
  <si>
    <t>Entidad propuesta/designada para contratar la interventoría:</t>
  </si>
  <si>
    <t>¿Se ha expedido el acto administrativo que ordena la apertura del proceso de selección o acto administrativo que decreta unilateralmente el gasto con cargo a los recursos asignados?</t>
  </si>
  <si>
    <t>Avance físico del proyecto:</t>
  </si>
  <si>
    <t>Avance financiero:</t>
  </si>
  <si>
    <t>Sección II: AJUSTES A PROYECTOS DE INVERSIÓN APROBADOS</t>
  </si>
  <si>
    <t xml:space="preserve">  VARIABLES SUSCEPTIBLES DE MODIFICACIÓN PARA PROYECTOS DE INVERSIÓN  APROBADOS.
(Artículo 4.5.1.2.1. Acuerdo Único de Comisión Rectora)</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</si>
  <si>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</si>
  <si>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Objetivo Específico</t>
  </si>
  <si>
    <t>Producto</t>
  </si>
  <si>
    <t>Etapa</t>
  </si>
  <si>
    <t>Actividad</t>
  </si>
  <si>
    <t>Año</t>
  </si>
  <si>
    <t>Costo inicial</t>
  </si>
  <si>
    <t>Costo ajustado (Ajuste 1)</t>
  </si>
  <si>
    <t>Cambio en el costo</t>
  </si>
  <si>
    <t xml:space="preserve">INVERSIÓN </t>
  </si>
  <si>
    <t>Totales</t>
  </si>
  <si>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</si>
  <si>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</si>
  <si>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</si>
  <si>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</si>
  <si>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t>Valor total del proyecto</t>
  </si>
  <si>
    <t>Valor inicial 
(en pesos $)</t>
  </si>
  <si>
    <t>Valor ajustado
(en pesos $)</t>
  </si>
  <si>
    <t>Cambio en el valor del proyecto 
(en pesos)</t>
  </si>
  <si>
    <t>Cambio en el valor del proyecto 
(en porcentaje)</t>
  </si>
  <si>
    <r>
      <t xml:space="preserve">c) Indicadores de producto secundarios. </t>
    </r>
    <r>
      <rPr>
        <sz val="11"/>
        <color theme="1"/>
        <rFont val="Arial Narrow"/>
        <family val="2"/>
      </rPr>
      <t>Sólo procederá el ajuste cuando la modificación esté orientada a incluir indicadores secundarios de producto</t>
    </r>
  </si>
  <si>
    <t>Indicador de Producto</t>
  </si>
  <si>
    <t>Meta inicial</t>
  </si>
  <si>
    <t>Meta ajustada</t>
  </si>
  <si>
    <t>Cambio en la meta</t>
  </si>
  <si>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</si>
  <si>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t>Tipo Entidad</t>
  </si>
  <si>
    <t>Entidad
(Nombre de la entidad)</t>
  </si>
  <si>
    <t>Tipo Recurso  
(Nombre de fuente)</t>
  </si>
  <si>
    <t>Valor inicial</t>
  </si>
  <si>
    <t>Valor ajustado 2</t>
  </si>
  <si>
    <t>Cambio en el valor</t>
  </si>
  <si>
    <t>Inversión</t>
  </si>
  <si>
    <t xml:space="preserve">Municipio de El Santuario </t>
  </si>
  <si>
    <t>Municipio</t>
  </si>
  <si>
    <t xml:space="preserve">Recursos Propios </t>
  </si>
  <si>
    <t>La Etapa escoja una de las siguientes opciones: Pre-inversión, Inversión u Operación - El valor total de las fuentes de financiación debe ser igual al valor total de los costos del proyecto.</t>
  </si>
  <si>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</si>
  <si>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t>Nombre de la entidad ejecutora designada en aprobación</t>
  </si>
  <si>
    <t>NIT de la entidad ejecutora designada en aprobación</t>
  </si>
  <si>
    <t>Nombre de la entidad ejecutora propuesta en ajuste</t>
  </si>
  <si>
    <t>NIT de la entidad ejecutora propuesta en ajuste</t>
  </si>
  <si>
    <t>IGPR de la entidad propuesta  en ajuste</t>
  </si>
  <si>
    <t>Breve justificación del ajuste propuesto:</t>
  </si>
  <si>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</si>
  <si>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Nombre de la entidad designada para contratar la interventoría en aprobación</t>
  </si>
  <si>
    <t>NIT de la entidad designada para contratar la interventoría en aprobación</t>
  </si>
  <si>
    <t>Nombre de la entidad propuesta para contratar la interventoría en ajuste</t>
  </si>
  <si>
    <t>NIT  de la entidad propuesta para contratar la interventoría en ajuste</t>
  </si>
  <si>
    <t>IGPR de la entidad propuesta en ajuste</t>
  </si>
  <si>
    <t>Este ajuste procede siempre que no se haya expedido el acto administrativo que ordena la apertura del proceso de selección o acto administrativo que decreta unilateralmente el gasto con cargo a los recursos asignados</t>
  </si>
  <si>
    <t>Responsable de la identificación del ajuste de acuerdo con el numeral 1 del Artículo 4.5.1.2.2.  del Acuerdo Único de Comisión Rectora</t>
  </si>
  <si>
    <t>Área/dependencia/Cargo</t>
  </si>
  <si>
    <t xml:space="preserve">Funcionario de la entidad que presentó el proyecto de inversión. </t>
  </si>
  <si>
    <t xml:space="preserve">YOJAN IVAN GIRALDO ARANGO </t>
  </si>
  <si>
    <t>NOMBRE</t>
  </si>
  <si>
    <t>FIRMA</t>
  </si>
  <si>
    <t>Acuerdo 7/2022</t>
  </si>
  <si>
    <t>Versión 2 DGP SGR</t>
  </si>
  <si>
    <t>AJC/LLS</t>
  </si>
  <si>
    <t>soportes.formatos@dnp.gov.co</t>
  </si>
  <si>
    <r>
      <rPr>
        <b/>
        <sz val="11"/>
        <color theme="1"/>
        <rFont val="Arial Narrow"/>
        <family val="2"/>
      </rPr>
      <t>*Nota</t>
    </r>
    <r>
      <rPr>
        <sz val="11"/>
        <color theme="1"/>
        <rFont val="Arial Narrow"/>
        <family val="2"/>
      </rPr>
      <t>: El estado del proyecto debe coincidir con  la información de aplicativos del DNP.</t>
    </r>
  </si>
  <si>
    <r>
      <t xml:space="preserve">Acuerdo Único de Comisión Rectora. Artículo 4.5.1.2.1. Variables susceptibles de modificación a proyectos de inversión aprobados:  </t>
    </r>
    <r>
      <rPr>
        <sz val="11"/>
        <color theme="1"/>
        <rFont val="Arial Narrow"/>
        <family val="2"/>
      </rPr>
      <t>a) Actividades y costos, b) Valor total del proyecto,   c)Indicadores de producto secundarios: , d)	Fuentes de financiación, e) 	Ejecutor y f) Cambio de la entidad designada para adelantar la contratación de la interventoría</t>
    </r>
  </si>
  <si>
    <r>
      <rPr>
        <b/>
        <sz val="11"/>
        <color rgb="FF000000"/>
        <rFont val="Arial Narrow"/>
        <family val="2"/>
      </rPr>
      <t xml:space="preserve">Nota 1: </t>
    </r>
    <r>
      <rPr>
        <sz val="11"/>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</si>
  <si>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t>CONSTRUCCIÓN DE LA FASE 1 DEL CENTRO DE NEGOCIOS AGROINDUSTRIAL EN EL MUNICIPIO DE  EL SANTUARIO</t>
  </si>
  <si>
    <t>Contar con una estructura en óptimas condiciones y con salubridad adecuada para la comercialización de productos agricolas en el municipio de El Santuario y la región</t>
  </si>
  <si>
    <t>Plaza de mercado construidas (Producto principal del proyecto)</t>
  </si>
  <si>
    <t>Realizar actividades preliminares</t>
  </si>
  <si>
    <t>Realizar actividades de movimiento de tierra, excavación y retiro de material, llenos, entibados</t>
  </si>
  <si>
    <t>Realizar actividades de fundaciones- vigas de fundación, micropilotes</t>
  </si>
  <si>
    <t>Realizar actividades de estructuras (columnas, losas. escaleras, muros, tanque en concreto etc)</t>
  </si>
  <si>
    <t>Realizar actividades arquitectónicas- muros de cerramiento, ventanas</t>
  </si>
  <si>
    <t>Realizar actividades de cubiertas y cielos</t>
  </si>
  <si>
    <t>Realizar actividades de acabados generales-pisos y carpintería metálica</t>
  </si>
  <si>
    <t>Realizar actividades de urbanismo- drenes y filtros, vias y andenes</t>
  </si>
  <si>
    <t>Realizar actividades de redes hidráulicas</t>
  </si>
  <si>
    <t>Realizar el plan de manejo ambiental</t>
  </si>
  <si>
    <t>Realizar el plan de manejo de tránsito PMT</t>
  </si>
  <si>
    <t>Red eléctrica</t>
  </si>
  <si>
    <t>Realizar actividades de red de gas</t>
  </si>
  <si>
    <t>Realizar actividades de redes sanitarias</t>
  </si>
  <si>
    <t>Realizar actividades de instalación de puertas</t>
  </si>
  <si>
    <t>Realizar actividades de PAPSO en obra</t>
  </si>
  <si>
    <t>Adquisición de montacarga
Costo</t>
  </si>
  <si>
    <t>Realizar interventoria a la obra</t>
  </si>
  <si>
    <t>Departamento de Antioquia</t>
  </si>
  <si>
    <t>SGR-Asignación directa</t>
  </si>
  <si>
    <t>SGR-Asignación para la inversión regional 60%</t>
  </si>
  <si>
    <t>OE- Invernadero tipo espacial en polietileno agro clear calibre 7, postes de concreto, Cable super GX 1/4 y Cable super GX 3/16. Incluye transporte interno. Su medida será en sitio.</t>
  </si>
  <si>
    <t>OE-Excavacion de pilotes de 0.6 m  de diámetro a la profundidad de 18 metros, con equipo rotatorio mediante el sistema de barra Kelly y útiles de perforación, guardando los estándares técnicos para tal fin.</t>
  </si>
  <si>
    <t>OE-Construcción de pilotes pre-excavados diametro 0.6, en concreto de 28 Mpa mediante sistema tremie.</t>
  </si>
  <si>
    <t>OE-EXPLANACIÓN Y NIVELACIÓN del  terreno mecanicamente, bajo cualquier grado de humedad. Incluye cortes requeridos según planos y/o definidos por la interventoría. Medido in situ. No Incluye cargue, transporte y botada.</t>
  </si>
  <si>
    <t>OE-Suministro, transporte y colocación de mezcla asfáltica en caliente MCD-19 , de 14.6 cm para pavimento según normas para la construcción de pavimentos del INVIAS. Compactada con medios mecánicos y riego de liga. Incluye todo lo necesario para su correcta construcción y funcionamiento. Segun diseño. La excavación y la base se pagarán por su respectivo ítem.</t>
  </si>
  <si>
    <t>OE-Suministro e instalacion de GEODREN PLANAR para filtros de terraplenes. Incluye suministro y transporte de los materiales, traslapos y todos los elementos necesarios para su correcta instalación y funcionamiento. Según diseño.</t>
  </si>
  <si>
    <t>OE-Construcción de VIGA de fundacion para muro de muelle de carga, en concreto PREMEZCLADO de 21 Mpa para muro de Muelle. Incluye el suministro y transporte del concreto, mano de obra, vibrado, protección y curado, para estructuras de acuerdo con las diferentes dimensiones establecidas en los planos y diseños. No incluye refuerzo.</t>
  </si>
  <si>
    <t>OE-Construcción de LOSA en concreto premezclado de 28 MPA. Con un ESPESOR TOTAL DE 0.7 m, acabado en concreto a la vista utilizando casetón  RECUPERABLE DE PORÓN. Con dimensionamiento de vigas variable y distancia variable según diseño. Espesor de placa superior de 0.15 m. Sistema de encofrado reticular (incluye: elementos de soporte y cara de contacto, seguridad perimetral y retaque) . ALTURA de 5.7 m. Incluye suministro, transporte, bombeo con auto bomba y colocación del concreto en nervios y vigas, suministro, armado y desarmado de la obra falsa.  El acero de refuerzo se pagará en su respectivo ítem. Incluye todo lo necesario para su correcta construcción y funcionamiento. Según diseño.</t>
  </si>
  <si>
    <t>OE-Construcción de LOSA en concreto premezclado de 28 MPA. Con un ESPESOR TOTAL DE 0.7 m, acabado en concreto a la vista utilizando casetón  RECUPERABLE DE PORÓN. Con dimensionamiento de vigas variable y distancia variable según diseño. Espesor de placa superior de 0.15 m. Sistema de encofrado reticular (incluye: elementos de soporte y cara de contacto, seguridad perimetral y retaque) . ALTURA de 3.3 m. Incluye suministro, transporte, bombeo con auto bomba y colocación del concreto en nervios y vigas, suministro, armado y desarmado de la obra falsa.  El acero de refuerzo se pagará en su respectivo ítem. Incluye todo lo necesario para su correcta construcción y funcionamiento. Según diseño.</t>
  </si>
  <si>
    <t>OE-Suministro, transporte, colocacion y compactacion de material en limo, compactados mecánicamente hasta obtener una densidad del 95% de la máxima obtenida en el ensayo del próctor modificado. Incluye transporte interno. Su medida será en sitio ya compactado.</t>
  </si>
  <si>
    <t>Administrar el proyecto-Costos indirectos (AIU)</t>
  </si>
  <si>
    <t>Ajuste por índices de costos de la construcción de obras civiles – ICOCIV</t>
  </si>
  <si>
    <t>Departamental</t>
  </si>
  <si>
    <t>Entidad Viabilizadora</t>
  </si>
  <si>
    <t>Aprobado</t>
  </si>
  <si>
    <t xml:space="preserve">JUAN DAVID ZULUAGA ZULUAGA </t>
  </si>
  <si>
    <t xml:space="preserve">SUPERVISOR / SECRETARIO DE OBRAS PÚBLICAS Y MEDIO AMBIENTE MUNICIPIO DE  EL SANTUARIO </t>
  </si>
  <si>
    <t xml:space="preserve">    REPRESENTANTE LEGAL /   ALCALDE MUNICIPIO DE  EL SANTUARIO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</si>
</sst>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_(&quot;$&quot;\ * #,##0_);_(&quot;$&quot;\ * \(#,##0\);_(&quot;$&quot;\ * &quot;-&quot;??_);_(@_)"/>
    <numFmt numFmtId="166" formatCode="_-&quot;$&quot;\ * #,##0_-;\-&quot;$&quot;\ * #,##0_-;_-&quot;$&quot;\ * &quot;-&quot;??_-;_-@_-"/>
    <numFmt numFmtId="167" formatCode="0.0%"/>
  </numFmts>
  <fonts count="18" x14ac:knownFonts="1">
    <font>
      <sz val="10"/>
      <color rgb="FF000000"/>
      <name val="Times New Roman"/>
      <family val="1"/>
    </font>
    <font>
      <sz val="11"/>
      <color theme="1"/>
      <name val="Calibri"/>
      <family val="2"/>
      <scheme val="minor"/>
    </font>
    <font>
      <sz val="10"/>
      <color rgb="FF000000"/>
      <name val="Times New Roman"/>
      <family val="1"/>
    </font>
    <font>
      <sz val="10"/>
      <color rgb="FF000000"/>
      <name val="Arial Narrow"/>
      <family val="2"/>
    </font>
    <font>
      <b/>
      <sz val="11"/>
      <color theme="1"/>
      <name val="Arial Narrow"/>
      <family val="2"/>
    </font>
    <font>
      <sz val="11"/>
      <color rgb="FF000000"/>
      <name val="Arial Narrow"/>
      <family val="2"/>
    </font>
    <font>
      <b/>
      <sz val="11"/>
      <name val="Arial Narrow"/>
      <family val="2"/>
    </font>
    <font>
      <b/>
      <sz val="11"/>
      <color rgb="FF000000"/>
      <name val="Arial Narrow"/>
      <family val="2"/>
    </font>
    <font>
      <sz val="11"/>
      <name val="Arial Narrow"/>
      <family val="2"/>
    </font>
    <font>
      <sz val="11"/>
      <color theme="1"/>
      <name val="Arial Narrow"/>
      <family val="2"/>
    </font>
    <font>
      <b/>
      <sz val="8"/>
      <color rgb="FF000000"/>
      <name val="Arial Narrow"/>
      <family val="2"/>
    </font>
    <font>
      <u/>
      <sz val="11"/>
      <color theme="10"/>
      <name val="Calibri"/>
      <family val="2"/>
      <scheme val="minor"/>
    </font>
    <font>
      <b/>
      <sz val="11"/>
      <color theme="2"/>
      <name val="Arial Narrow"/>
      <family val="2"/>
    </font>
    <font>
      <b/>
      <sz val="11"/>
      <color theme="0"/>
      <name val="Arial Narrow"/>
      <family val="2"/>
    </font>
    <font>
      <sz val="10"/>
      <color rgb="FF000000"/>
      <name val="Calibri"/>
      <family val="2"/>
      <scheme val="minor"/>
    </font>
    <font>
      <sz val="9"/>
      <color theme="1"/>
      <name val="Arial"/>
      <family val="2"/>
    </font>
    <font>
      <sz val="9"/>
      <color rgb="FF000000"/>
      <name val="Arial"/>
      <family val="2"/>
    </font>
    <font>
      <sz val="9"/>
      <name val="Arial"/>
      <family val="2"/>
    </font>
  </fonts>
  <fills count="10">
    <fill>
      <patternFill patternType="none"/>
    </fill>
    <fill>
      <patternFill patternType="gray125"/>
    </fill>
    <fill>
      <patternFill patternType="solid">
        <fgColor theme="4" tint="-0.249977111117893"/>
        <bgColor indexed="64"/>
      </patternFill>
    </fill>
    <fill>
      <patternFill patternType="solid">
        <fgColor theme="3" tint="0.79998168889431442"/>
        <bgColor indexed="64"/>
      </patternFill>
    </fill>
    <fill>
      <patternFill patternType="solid">
        <fgColor rgb="FF0070C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39997558519241921"/>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11" fillId="0" borderId="0" applyNumberFormat="0" applyFill="0" applyBorder="0" applyAlignment="0" applyProtection="0"/>
    <xf numFmtId="0" fontId="1" fillId="0" borderId="0"/>
    <xf numFmtId="0" fontId="14" fillId="0" borderId="0"/>
    <xf numFmtId="42" fontId="2" fillId="0" borderId="0" applyFont="0" applyFill="0" applyBorder="0" applyAlignment="0" applyProtection="0"/>
  </cellStyleXfs>
  <cellXfs count="208">
    <xf numFmtId="0" fontId="0" fillId="0" borderId="0" xfId="0"/>
    <xf numFmtId="0" fontId="3" fillId="0" borderId="0" xfId="0" applyFont="1" applyAlignment="1">
      <alignment vertical="center"/>
    </xf>
    <xf numFmtId="0" fontId="4" fillId="3" borderId="4" xfId="0" applyFont="1" applyFill="1" applyBorder="1" applyAlignment="1">
      <alignment horizontal="left" vertical="center"/>
    </xf>
    <xf numFmtId="0" fontId="4" fillId="3" borderId="5" xfId="0" applyFont="1" applyFill="1" applyBorder="1" applyAlignment="1">
      <alignment horizontal="left" vertical="center" wrapText="1"/>
    </xf>
    <xf numFmtId="14" fontId="5" fillId="0" borderId="8" xfId="0" applyNumberFormat="1" applyFont="1" applyBorder="1" applyAlignment="1">
      <alignment vertical="center"/>
    </xf>
    <xf numFmtId="0" fontId="4" fillId="3" borderId="7" xfId="0" applyFont="1" applyFill="1" applyBorder="1" applyAlignment="1">
      <alignment vertical="center" wrapText="1"/>
    </xf>
    <xf numFmtId="0" fontId="5" fillId="0" borderId="8" xfId="0" applyFont="1" applyBorder="1" applyAlignment="1">
      <alignment horizontal="center" vertical="center"/>
    </xf>
    <xf numFmtId="0" fontId="6" fillId="3" borderId="8" xfId="0" applyFont="1" applyFill="1" applyBorder="1" applyAlignment="1">
      <alignment horizontal="left" vertical="center"/>
    </xf>
    <xf numFmtId="0" fontId="5" fillId="0" borderId="8" xfId="0" applyFont="1" applyBorder="1" applyAlignment="1">
      <alignment horizontal="center" vertical="top"/>
    </xf>
    <xf numFmtId="0" fontId="5" fillId="0" borderId="9" xfId="0" applyFont="1" applyBorder="1" applyAlignment="1">
      <alignment horizontal="center" vertical="center"/>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8" xfId="0" applyFont="1" applyFill="1" applyBorder="1" applyAlignment="1">
      <alignment horizontal="left" vertical="center"/>
    </xf>
    <xf numFmtId="0" fontId="3" fillId="0" borderId="0" xfId="0" applyFont="1" applyAlignment="1">
      <alignment vertical="top"/>
    </xf>
    <xf numFmtId="0" fontId="4" fillId="6" borderId="8" xfId="0" applyFont="1" applyFill="1" applyBorder="1" applyAlignment="1">
      <alignment horizontal="center" vertical="center"/>
    </xf>
    <xf numFmtId="0" fontId="4" fillId="6" borderId="8" xfId="0" applyFont="1" applyFill="1" applyBorder="1" applyAlignment="1">
      <alignment horizontal="center" vertical="top"/>
    </xf>
    <xf numFmtId="0" fontId="4" fillId="6" borderId="9"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vertical="center"/>
    </xf>
    <xf numFmtId="0" fontId="4" fillId="6" borderId="5" xfId="0" applyFont="1" applyFill="1" applyBorder="1" applyAlignment="1">
      <alignment horizontal="center" vertical="top" wrapText="1"/>
    </xf>
    <xf numFmtId="0" fontId="4" fillId="0" borderId="0" xfId="0" applyFont="1" applyAlignment="1">
      <alignment horizontal="left" vertical="center"/>
    </xf>
    <xf numFmtId="0" fontId="4" fillId="6" borderId="13" xfId="0" applyFont="1" applyFill="1" applyBorder="1" applyAlignment="1">
      <alignment horizontal="center" vertical="top" wrapText="1"/>
    </xf>
    <xf numFmtId="0" fontId="4" fillId="6" borderId="13"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8" xfId="0" applyFont="1" applyFill="1" applyBorder="1" applyAlignment="1">
      <alignment horizontal="center" vertical="top" wrapText="1"/>
    </xf>
    <xf numFmtId="0" fontId="4" fillId="6" borderId="14"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10"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5" fillId="0" borderId="0" xfId="0" applyFont="1" applyAlignment="1">
      <alignment vertical="center"/>
    </xf>
    <xf numFmtId="0" fontId="5" fillId="0" borderId="0" xfId="0" applyFont="1" applyAlignment="1">
      <alignment vertical="top"/>
    </xf>
    <xf numFmtId="164" fontId="5" fillId="0" borderId="9" xfId="0" applyNumberFormat="1" applyFont="1" applyBorder="1" applyAlignment="1">
      <alignment vertical="center"/>
    </xf>
    <xf numFmtId="164" fontId="7" fillId="0" borderId="8" xfId="1" applyNumberFormat="1" applyFont="1" applyBorder="1" applyAlignment="1">
      <alignment vertical="center"/>
    </xf>
    <xf numFmtId="0" fontId="5" fillId="0" borderId="0" xfId="0" applyFont="1" applyAlignment="1">
      <alignment horizontal="center" vertical="center"/>
    </xf>
    <xf numFmtId="0" fontId="5" fillId="0" borderId="0" xfId="0" applyFont="1" applyAlignment="1">
      <alignment horizontal="center" vertical="top"/>
    </xf>
    <xf numFmtId="164" fontId="5" fillId="0" borderId="0" xfId="0" applyNumberFormat="1" applyFont="1" applyAlignment="1">
      <alignment horizontal="center" vertical="center"/>
    </xf>
    <xf numFmtId="164" fontId="5" fillId="0" borderId="0" xfId="0" applyNumberFormat="1" applyFont="1" applyAlignment="1">
      <alignment horizontal="center" vertical="top"/>
    </xf>
    <xf numFmtId="164" fontId="5" fillId="0" borderId="0" xfId="2" applyNumberFormat="1" applyFont="1" applyFill="1" applyBorder="1" applyAlignment="1">
      <alignment horizontal="center" vertical="center"/>
    </xf>
    <xf numFmtId="9" fontId="5" fillId="0" borderId="0" xfId="3" applyFont="1" applyFill="1" applyBorder="1" applyAlignment="1">
      <alignment horizontal="center" vertical="center"/>
    </xf>
    <xf numFmtId="0" fontId="5" fillId="0" borderId="8" xfId="0" applyFont="1" applyBorder="1" applyAlignment="1">
      <alignment vertical="top" wrapText="1"/>
    </xf>
    <xf numFmtId="0" fontId="5" fillId="0" borderId="8" xfId="0" applyFont="1" applyBorder="1" applyAlignment="1">
      <alignment vertical="center"/>
    </xf>
    <xf numFmtId="3" fontId="5" fillId="0" borderId="8" xfId="0" applyNumberFormat="1" applyFont="1" applyBorder="1" applyAlignment="1">
      <alignment vertical="center"/>
    </xf>
    <xf numFmtId="3" fontId="5" fillId="0" borderId="9" xfId="0" applyNumberFormat="1" applyFont="1" applyBorder="1" applyAlignment="1">
      <alignment vertical="center"/>
    </xf>
    <xf numFmtId="0" fontId="5" fillId="0" borderId="8" xfId="0" applyFont="1" applyBorder="1" applyAlignment="1">
      <alignment vertical="top"/>
    </xf>
    <xf numFmtId="0" fontId="5" fillId="0" borderId="11" xfId="0" applyFont="1" applyBorder="1" applyAlignment="1">
      <alignment vertical="top"/>
    </xf>
    <xf numFmtId="0" fontId="5" fillId="0" borderId="11" xfId="0" applyFont="1" applyBorder="1" applyAlignment="1">
      <alignment vertical="center"/>
    </xf>
    <xf numFmtId="3" fontId="5" fillId="0" borderId="11" xfId="0" applyNumberFormat="1" applyFont="1" applyBorder="1" applyAlignment="1">
      <alignment vertical="center"/>
    </xf>
    <xf numFmtId="3" fontId="5" fillId="0" borderId="12" xfId="0" applyNumberFormat="1" applyFont="1" applyBorder="1" applyAlignment="1">
      <alignment vertical="center"/>
    </xf>
    <xf numFmtId="0" fontId="5" fillId="0" borderId="7" xfId="0" quotePrefix="1" applyFont="1" applyBorder="1" applyAlignment="1">
      <alignment horizontal="left" vertical="center" wrapText="1"/>
    </xf>
    <xf numFmtId="165" fontId="5" fillId="0" borderId="8" xfId="2" applyNumberFormat="1" applyFont="1" applyBorder="1" applyAlignment="1">
      <alignment vertical="center"/>
    </xf>
    <xf numFmtId="165" fontId="5" fillId="0" borderId="8" xfId="0" applyNumberFormat="1" applyFont="1" applyBorder="1" applyAlignment="1">
      <alignment vertical="center"/>
    </xf>
    <xf numFmtId="165" fontId="5" fillId="0" borderId="9" xfId="1" applyNumberFormat="1" applyFont="1" applyBorder="1" applyAlignment="1">
      <alignment vertical="center"/>
    </xf>
    <xf numFmtId="165" fontId="7" fillId="0" borderId="8" xfId="1" applyNumberFormat="1" applyFont="1" applyBorder="1" applyAlignment="1">
      <alignment vertical="center"/>
    </xf>
    <xf numFmtId="3" fontId="5" fillId="0" borderId="9" xfId="0" applyNumberFormat="1" applyFont="1" applyBorder="1" applyAlignment="1">
      <alignment horizontal="center" vertical="center"/>
    </xf>
    <xf numFmtId="3" fontId="5" fillId="0" borderId="35" xfId="0" applyNumberFormat="1" applyFont="1" applyBorder="1" applyAlignment="1">
      <alignment horizontal="center" vertical="center"/>
    </xf>
    <xf numFmtId="0" fontId="5" fillId="0" borderId="20" xfId="0" applyFont="1" applyBorder="1" applyAlignment="1">
      <alignment vertical="center"/>
    </xf>
    <xf numFmtId="0" fontId="5" fillId="0" borderId="29" xfId="0" applyFont="1" applyBorder="1" applyAlignment="1">
      <alignment vertical="center"/>
    </xf>
    <xf numFmtId="0" fontId="5" fillId="0" borderId="29" xfId="0" applyFont="1" applyBorder="1" applyAlignment="1">
      <alignment vertical="top"/>
    </xf>
    <xf numFmtId="0" fontId="5" fillId="0" borderId="30" xfId="0" applyFont="1" applyBorder="1" applyAlignment="1">
      <alignment vertical="center"/>
    </xf>
    <xf numFmtId="0" fontId="11" fillId="0" borderId="0" xfId="5" applyFont="1" applyAlignment="1">
      <alignment vertical="center"/>
    </xf>
    <xf numFmtId="164" fontId="5" fillId="0" borderId="11" xfId="0" applyNumberFormat="1" applyFont="1" applyBorder="1" applyAlignment="1">
      <alignment horizontal="center" vertical="center"/>
    </xf>
    <xf numFmtId="0" fontId="5" fillId="0" borderId="8" xfId="0" applyFont="1" applyBorder="1" applyAlignment="1">
      <alignment horizontal="center" vertical="center"/>
    </xf>
    <xf numFmtId="0" fontId="15" fillId="0" borderId="8" xfId="6" applyFont="1" applyBorder="1" applyAlignment="1">
      <alignment vertical="center" wrapText="1"/>
    </xf>
    <xf numFmtId="0" fontId="16" fillId="0" borderId="8" xfId="7" applyFont="1" applyBorder="1" applyAlignment="1">
      <alignment horizontal="left" vertical="center" wrapText="1"/>
    </xf>
    <xf numFmtId="0" fontId="15" fillId="0" borderId="8" xfId="6" applyFont="1" applyBorder="1" applyAlignment="1">
      <alignment wrapText="1"/>
    </xf>
    <xf numFmtId="0" fontId="16" fillId="0" borderId="8" xfId="0" applyFont="1" applyBorder="1" applyAlignment="1">
      <alignment horizontal="center" vertical="top" wrapText="1"/>
    </xf>
    <xf numFmtId="0" fontId="16" fillId="0" borderId="8" xfId="0" applyFont="1" applyBorder="1" applyAlignment="1">
      <alignment horizontal="center" vertical="top"/>
    </xf>
    <xf numFmtId="0" fontId="17" fillId="7" borderId="13" xfId="0" applyFont="1" applyFill="1" applyBorder="1" applyAlignment="1">
      <alignment horizontal="left" vertical="top" wrapText="1"/>
    </xf>
    <xf numFmtId="0" fontId="17" fillId="7" borderId="8" xfId="0" applyFont="1" applyFill="1" applyBorder="1" applyAlignment="1">
      <alignment horizontal="center" vertical="center" wrapText="1"/>
    </xf>
    <xf numFmtId="0" fontId="17" fillId="7" borderId="8" xfId="0" applyFont="1" applyFill="1" applyBorder="1" applyAlignment="1">
      <alignment horizontal="left" vertical="top" wrapText="1"/>
    </xf>
    <xf numFmtId="1" fontId="5" fillId="0" borderId="5" xfId="0" applyNumberFormat="1" applyFont="1" applyBorder="1" applyAlignment="1">
      <alignment horizontal="right" vertical="center"/>
    </xf>
    <xf numFmtId="8" fontId="3" fillId="0" borderId="0" xfId="0" applyNumberFormat="1" applyFont="1" applyAlignment="1">
      <alignment vertical="center"/>
    </xf>
    <xf numFmtId="164" fontId="3" fillId="0" borderId="0" xfId="0" applyNumberFormat="1" applyFont="1" applyAlignment="1">
      <alignment vertical="center"/>
    </xf>
    <xf numFmtId="166" fontId="15" fillId="7" borderId="8" xfId="0" applyNumberFormat="1" applyFont="1" applyFill="1" applyBorder="1" applyAlignment="1">
      <alignment vertical="center"/>
    </xf>
    <xf numFmtId="166" fontId="17" fillId="7" borderId="8" xfId="2" applyNumberFormat="1" applyFont="1" applyFill="1" applyBorder="1" applyAlignment="1">
      <alignment horizontal="right" vertical="center" wrapText="1"/>
    </xf>
    <xf numFmtId="166" fontId="15" fillId="0" borderId="8" xfId="2" applyNumberFormat="1" applyFont="1" applyFill="1" applyBorder="1" applyAlignment="1">
      <alignment horizontal="center" vertical="center"/>
    </xf>
    <xf numFmtId="166" fontId="15" fillId="7" borderId="14" xfId="2" applyNumberFormat="1" applyFont="1" applyFill="1" applyBorder="1" applyAlignment="1">
      <alignment vertical="center" wrapText="1"/>
    </xf>
    <xf numFmtId="42" fontId="17" fillId="7" borderId="8" xfId="8" applyFont="1" applyFill="1" applyBorder="1" applyAlignment="1">
      <alignment vertical="center" wrapText="1"/>
    </xf>
    <xf numFmtId="42" fontId="17" fillId="7" borderId="8" xfId="8" applyFont="1" applyFill="1" applyBorder="1" applyAlignment="1">
      <alignment horizontal="left" vertical="center" wrapText="1"/>
    </xf>
    <xf numFmtId="42" fontId="16" fillId="0" borderId="9" xfId="8" applyFont="1" applyBorder="1" applyAlignment="1">
      <alignment vertical="center"/>
    </xf>
    <xf numFmtId="0" fontId="5" fillId="0" borderId="8" xfId="0" applyFont="1" applyBorder="1" applyAlignment="1">
      <alignment horizontal="center" vertical="center"/>
    </xf>
    <xf numFmtId="0" fontId="7" fillId="0" borderId="4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0" xfId="0" applyFont="1" applyBorder="1" applyAlignment="1">
      <alignment vertical="center" wrapText="1"/>
    </xf>
    <xf numFmtId="0" fontId="7" fillId="0" borderId="29" xfId="0" applyFont="1" applyBorder="1" applyAlignment="1">
      <alignment vertical="center" wrapText="1"/>
    </xf>
    <xf numFmtId="0" fontId="7" fillId="0" borderId="30" xfId="0" applyFont="1" applyBorder="1" applyAlignment="1">
      <alignment vertical="center" wrapText="1"/>
    </xf>
    <xf numFmtId="165" fontId="7" fillId="0" borderId="9" xfId="1" applyNumberFormat="1" applyFont="1" applyBorder="1" applyAlignment="1">
      <alignment vertical="center"/>
    </xf>
    <xf numFmtId="164" fontId="7" fillId="0" borderId="9" xfId="0" applyNumberFormat="1" applyFont="1" applyBorder="1" applyAlignment="1">
      <alignment vertical="center"/>
    </xf>
    <xf numFmtId="0" fontId="7" fillId="0" borderId="8"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3" xfId="0" applyFont="1" applyBorder="1" applyAlignment="1">
      <alignment horizontal="center"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9" fontId="7" fillId="0" borderId="8" xfId="0" applyNumberFormat="1" applyFont="1" applyFill="1" applyBorder="1" applyAlignment="1">
      <alignment horizontal="center" vertical="center"/>
    </xf>
    <xf numFmtId="0" fontId="4" fillId="0" borderId="8" xfId="0" applyFont="1" applyFill="1" applyBorder="1" applyAlignment="1">
      <alignment horizontal="left" vertical="center"/>
    </xf>
    <xf numFmtId="167" fontId="4" fillId="0" borderId="8" xfId="3" applyNumberFormat="1" applyFont="1" applyFill="1" applyBorder="1" applyAlignment="1">
      <alignment horizontal="center" vertical="center" wrapText="1"/>
    </xf>
    <xf numFmtId="167" fontId="4" fillId="0" borderId="9" xfId="3"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9" fillId="0" borderId="0" xfId="0" applyFont="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3" fillId="4" borderId="1"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9" fillId="0" borderId="0" xfId="0" applyFont="1" applyAlignment="1">
      <alignment horizontal="left" vertical="center"/>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xf>
    <xf numFmtId="0" fontId="6" fillId="5" borderId="6" xfId="0" applyFont="1" applyFill="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4" fillId="6" borderId="14" xfId="0" applyFont="1" applyFill="1" applyBorder="1" applyAlignment="1">
      <alignment horizontal="center" vertical="center" wrapText="1"/>
    </xf>
    <xf numFmtId="0" fontId="4" fillId="6" borderId="14" xfId="0" applyFont="1" applyFill="1" applyBorder="1" applyAlignment="1">
      <alignment horizontal="center" vertical="center"/>
    </xf>
    <xf numFmtId="0" fontId="4" fillId="6" borderId="7" xfId="0" applyFont="1" applyFill="1" applyBorder="1" applyAlignment="1">
      <alignment horizontal="left" vertical="center"/>
    </xf>
    <xf numFmtId="0" fontId="4" fillId="6" borderId="8" xfId="0" applyFont="1" applyFill="1" applyBorder="1" applyAlignment="1">
      <alignment horizontal="left" vertical="center"/>
    </xf>
    <xf numFmtId="9" fontId="5" fillId="0" borderId="11" xfId="3" applyNumberFormat="1" applyFont="1" applyBorder="1" applyAlignment="1">
      <alignment horizontal="center" vertical="center"/>
    </xf>
    <xf numFmtId="9" fontId="5" fillId="0" borderId="12" xfId="3" applyNumberFormat="1" applyFont="1" applyBorder="1" applyAlignment="1">
      <alignment horizontal="center" vertical="center"/>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xf numFmtId="0" fontId="4" fillId="6" borderId="22"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13" xfId="0" applyFont="1" applyFill="1" applyBorder="1" applyAlignment="1">
      <alignment horizontal="center" vertical="center"/>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13" xfId="0" applyFont="1" applyBorder="1" applyAlignment="1">
      <alignment horizontal="center" vertical="center"/>
    </xf>
    <xf numFmtId="0" fontId="5" fillId="0" borderId="23" xfId="0" applyFont="1" applyBorder="1" applyAlignment="1">
      <alignment horizontal="center"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6" fillId="5" borderId="15" xfId="0" applyFont="1" applyFill="1" applyBorder="1" applyAlignment="1">
      <alignment horizontal="left"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4" fillId="6" borderId="18" xfId="0" applyFont="1" applyFill="1" applyBorder="1" applyAlignment="1">
      <alignment horizontal="left" vertical="center"/>
    </xf>
    <xf numFmtId="0" fontId="4" fillId="6" borderId="19" xfId="0" applyFont="1" applyFill="1" applyBorder="1" applyAlignment="1">
      <alignment horizontal="left" vertical="center"/>
    </xf>
    <xf numFmtId="0" fontId="4" fillId="6" borderId="20" xfId="0" applyFont="1" applyFill="1" applyBorder="1" applyAlignment="1">
      <alignment horizontal="left" vertical="center"/>
    </xf>
    <xf numFmtId="0" fontId="4" fillId="6" borderId="21" xfId="0" applyFont="1" applyFill="1" applyBorder="1" applyAlignment="1">
      <alignment horizontal="left" vertical="center"/>
    </xf>
    <xf numFmtId="0" fontId="4"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164" fontId="5" fillId="0" borderId="37" xfId="0" applyNumberFormat="1" applyFont="1" applyBorder="1" applyAlignment="1">
      <alignment horizontal="center" vertical="center"/>
    </xf>
    <xf numFmtId="164" fontId="5" fillId="0" borderId="38" xfId="0" applyNumberFormat="1" applyFont="1" applyBorder="1" applyAlignment="1">
      <alignment horizontal="center" vertical="center"/>
    </xf>
    <xf numFmtId="164" fontId="5" fillId="0" borderId="11" xfId="2" applyNumberFormat="1" applyFont="1" applyBorder="1" applyAlignment="1">
      <alignment horizontal="center" vertical="center"/>
    </xf>
    <xf numFmtId="0" fontId="4" fillId="8" borderId="7"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5" fillId="0" borderId="13" xfId="0" applyFont="1" applyBorder="1" applyAlignment="1">
      <alignment horizontal="left" vertical="center" wrapText="1"/>
    </xf>
    <xf numFmtId="3" fontId="5" fillId="0" borderId="8" xfId="0" applyNumberFormat="1" applyFont="1" applyBorder="1" applyAlignment="1">
      <alignment horizontal="center" vertical="center"/>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28" xfId="0" applyFont="1" applyBorder="1" applyAlignment="1">
      <alignment horizontal="left" vertical="top" wrapText="1"/>
    </xf>
    <xf numFmtId="0" fontId="5" fillId="0" borderId="20" xfId="0" applyFont="1" applyBorder="1" applyAlignment="1">
      <alignment horizontal="lef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7" fillId="9" borderId="18"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16" xfId="0" applyFont="1" applyFill="1" applyBorder="1" applyAlignment="1">
      <alignment horizontal="center" vertical="center" wrapText="1"/>
    </xf>
    <xf numFmtId="0" fontId="7" fillId="9" borderId="17" xfId="0" applyFont="1" applyFill="1" applyBorder="1" applyAlignment="1">
      <alignment horizontal="center" vertical="center" wrapText="1"/>
    </xf>
    <xf numFmtId="0" fontId="6" fillId="6" borderId="18" xfId="4" applyFont="1" applyFill="1" applyBorder="1" applyAlignment="1">
      <alignment horizontal="left" vertical="center" wrapText="1"/>
    </xf>
    <xf numFmtId="0" fontId="6" fillId="6" borderId="41" xfId="4" applyFont="1" applyFill="1" applyBorder="1" applyAlignment="1">
      <alignment horizontal="left" vertical="center" wrapText="1"/>
    </xf>
    <xf numFmtId="0" fontId="6" fillId="6" borderId="20" xfId="4" applyFont="1" applyFill="1" applyBorder="1" applyAlignment="1">
      <alignment horizontal="left" vertical="center" wrapText="1"/>
    </xf>
    <xf numFmtId="0" fontId="7" fillId="0" borderId="37" xfId="4" applyFont="1" applyBorder="1" applyAlignment="1">
      <alignment horizontal="center" vertical="center"/>
    </xf>
    <xf numFmtId="0" fontId="7" fillId="0" borderId="38" xfId="4" applyFont="1" applyBorder="1" applyAlignment="1">
      <alignment horizontal="center" vertical="center"/>
    </xf>
    <xf numFmtId="0" fontId="7" fillId="0" borderId="39" xfId="4" applyFont="1" applyBorder="1" applyAlignment="1">
      <alignment horizontal="center" vertical="center"/>
    </xf>
    <xf numFmtId="0" fontId="5" fillId="0" borderId="26"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3" xfId="0" applyFont="1" applyBorder="1" applyAlignment="1">
      <alignment horizontal="center" vertical="center"/>
    </xf>
    <xf numFmtId="0" fontId="5" fillId="0" borderId="32" xfId="0" applyFont="1" applyBorder="1" applyAlignment="1">
      <alignment horizontal="center" vertical="center"/>
    </xf>
    <xf numFmtId="3" fontId="5" fillId="0" borderId="34" xfId="0" applyNumberFormat="1" applyFont="1" applyBorder="1" applyAlignment="1">
      <alignment horizontal="center" vertical="center"/>
    </xf>
    <xf numFmtId="0" fontId="5" fillId="0" borderId="7" xfId="0" applyFont="1" applyBorder="1" applyAlignment="1">
      <alignment horizontal="left" vertical="center"/>
    </xf>
    <xf numFmtId="0" fontId="9" fillId="0" borderId="0" xfId="0" applyFont="1" applyAlignment="1">
      <alignment horizontal="left" vertical="center" wrapText="1"/>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0"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center" vertical="center"/>
    </xf>
  </cellXfs>
  <cellStyles count="9">
    <cellStyle name="Hipervínculo" xfId="5" builtinId="8"/>
    <cellStyle name="Millares" xfId="1" builtinId="3"/>
    <cellStyle name="Moneda" xfId="2" builtinId="4"/>
    <cellStyle name="Moneda [0]" xfId="8" builtinId="7"/>
    <cellStyle name="Normal" xfId="0" builtinId="0"/>
    <cellStyle name="Normal 10" xfId="6" xr:uid="{00000000-0005-0000-0000-000005000000}"/>
    <cellStyle name="Normal 2 3" xfId="7" xr:uid="{00000000-0005-0000-0000-000006000000}"/>
    <cellStyle name="Normal 4" xfId="4" xr:uid="{00000000-0005-0000-0000-000007000000}"/>
    <cellStyle name="Porcentaje" xfId="3" builtinId="5"/>
  </cellStyles>
  <dxfs count="10">
    <dxf>
      <font>
        <b/>
        <i val="0"/>
      </font>
      <fill>
        <patternFill>
          <bgColor theme="0" tint="-0.14996795556505021"/>
        </patternFill>
      </fill>
    </dxf>
    <dxf>
      <font>
        <color auto="1"/>
      </font>
      <fill>
        <patternFill patternType="none">
          <bgColor auto="1"/>
        </patternFill>
      </fill>
    </dxf>
    <dxf>
      <font>
        <color auto="1"/>
      </font>
      <fill>
        <patternFill patternType="none">
          <bgColor auto="1"/>
        </patternFill>
      </fill>
    </dxf>
    <dxf>
      <font>
        <b/>
        <i val="0"/>
      </font>
      <fill>
        <patternFill>
          <bgColor theme="0" tint="-0.14996795556505021"/>
        </patternFill>
      </fill>
    </dxf>
    <dxf>
      <font>
        <color auto="1"/>
      </font>
      <fill>
        <patternFill patternType="none">
          <bgColor auto="1"/>
        </patternFill>
      </fill>
    </dxf>
    <dxf>
      <font>
        <color auto="1"/>
      </font>
      <fill>
        <patternFill patternType="none">
          <bgColor auto="1"/>
        </patternFill>
      </fill>
    </dxf>
    <dxf>
      <font>
        <b/>
        <i val="0"/>
      </font>
      <fill>
        <patternFill>
          <bgColor theme="0" tint="-0.14996795556505021"/>
        </patternFill>
      </fill>
    </dxf>
    <dxf>
      <font>
        <b/>
        <i val="0"/>
      </font>
      <fill>
        <patternFill>
          <bgColor theme="0" tint="-0.14996795556505021"/>
        </patternFill>
      </fill>
    </dxf>
    <dxf>
      <font>
        <color auto="1"/>
      </font>
      <fill>
        <patternFill patternType="none">
          <bgColor auto="1"/>
        </patternFill>
      </fill>
    </dxf>
    <dxf>
      <font>
        <b/>
        <i val="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rel\Downloads\Anexo%202.%20Guia%20ident%20de%20tr&#225;mites%20proy%20APROB%20V.24.01.2023%20SANTUARI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3_DECISIÓN DEL AJUSTE ENT.EJEC"/>
      <sheetName val="F3.2. Guia Identif. Trámites"/>
      <sheetName val="F3.2. Guia Identif. Trámite (2"/>
      <sheetName val="Hoja5"/>
      <sheetName val="Marco normativo relacionado"/>
      <sheetName val="FORMATO"/>
      <sheetName val="CTUS+CV"/>
      <sheetName val="Listas desplegables"/>
      <sheetName val="Fuentes requieren CTUS"/>
      <sheetName val="Lista de mpios"/>
      <sheetName val="Hoja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soportes.formatos@dnp.gov.co"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L97"/>
  <sheetViews>
    <sheetView showGridLines="0" tabSelected="1" topLeftCell="A84" zoomScale="90" zoomScaleNormal="90" workbookViewId="0">
      <selection activeCell="I57" sqref="I57"/>
    </sheetView>
  </sheetViews>
  <sheetFormatPr baseColWidth="10" defaultColWidth="11.44140625" defaultRowHeight="13.8" x14ac:dyDescent="0.25"/>
  <cols>
    <col min="1" max="1" width="8.77734375" style="1" customWidth="1"/>
    <col min="2" max="2" width="21.109375" style="1" customWidth="1"/>
    <col min="3" max="3" width="25.6640625" style="1" customWidth="1"/>
    <col min="4" max="4" width="17.6640625" style="1" customWidth="1"/>
    <col min="5" max="5" width="15.44140625" style="1" customWidth="1"/>
    <col min="6" max="6" width="49.6640625" style="13" customWidth="1"/>
    <col min="7" max="7" width="19.109375" style="1" customWidth="1"/>
    <col min="8" max="8" width="21.6640625" style="1" customWidth="1"/>
    <col min="9" max="9" width="25.109375" style="1" customWidth="1"/>
    <col min="10" max="10" width="23" style="1" customWidth="1"/>
    <col min="11" max="11" width="12.6640625" style="1" bestFit="1" customWidth="1"/>
    <col min="12" max="12" width="14.109375" style="1" bestFit="1" customWidth="1"/>
    <col min="13" max="16384" width="11.44140625" style="1"/>
  </cols>
  <sheetData>
    <row r="1" spans="2:10" ht="72" customHeight="1" thickBot="1" x14ac:dyDescent="0.3">
      <c r="B1" s="108" t="s">
        <v>0</v>
      </c>
      <c r="C1" s="109"/>
      <c r="D1" s="109"/>
      <c r="E1" s="109"/>
      <c r="F1" s="109"/>
      <c r="G1" s="109"/>
      <c r="H1" s="109"/>
      <c r="I1" s="109"/>
      <c r="J1" s="110"/>
    </row>
    <row r="2" spans="2:10" ht="6.75" customHeight="1" thickBot="1" x14ac:dyDescent="0.3">
      <c r="B2" s="111"/>
      <c r="C2" s="111"/>
      <c r="D2" s="111"/>
      <c r="E2" s="111"/>
      <c r="F2" s="111"/>
      <c r="G2" s="111"/>
      <c r="H2" s="111"/>
      <c r="I2" s="111"/>
      <c r="J2" s="111"/>
    </row>
    <row r="3" spans="2:10" ht="30.75" customHeight="1" x14ac:dyDescent="0.25">
      <c r="B3" s="2" t="s">
        <v>1</v>
      </c>
      <c r="C3" s="73">
        <v>2022003050004</v>
      </c>
      <c r="D3" s="3" t="s">
        <v>2</v>
      </c>
      <c r="E3" s="112" t="s">
        <v>84</v>
      </c>
      <c r="F3" s="112"/>
      <c r="G3" s="112"/>
      <c r="H3" s="112"/>
      <c r="I3" s="112"/>
      <c r="J3" s="113"/>
    </row>
    <row r="4" spans="2:10" ht="79.5" customHeight="1" x14ac:dyDescent="0.25">
      <c r="B4" s="10" t="s">
        <v>3</v>
      </c>
      <c r="C4" s="4">
        <v>45026</v>
      </c>
      <c r="D4" s="11" t="s">
        <v>4</v>
      </c>
      <c r="E4" s="114" t="s">
        <v>5</v>
      </c>
      <c r="F4" s="114"/>
      <c r="G4" s="11" t="s">
        <v>121</v>
      </c>
      <c r="H4" s="114" t="s">
        <v>6</v>
      </c>
      <c r="I4" s="114"/>
      <c r="J4" s="115"/>
    </row>
    <row r="5" spans="2:10" ht="54" customHeight="1" x14ac:dyDescent="0.25">
      <c r="B5" s="5" t="s">
        <v>7</v>
      </c>
      <c r="C5" s="12" t="s">
        <v>8</v>
      </c>
      <c r="D5" s="6" t="s">
        <v>9</v>
      </c>
      <c r="E5" s="7" t="s">
        <v>10</v>
      </c>
      <c r="F5" s="64" t="s">
        <v>9</v>
      </c>
      <c r="G5" s="12" t="s">
        <v>122</v>
      </c>
      <c r="H5" s="6" t="s">
        <v>9</v>
      </c>
      <c r="I5" s="12" t="s">
        <v>11</v>
      </c>
      <c r="J5" s="83" t="s">
        <v>9</v>
      </c>
    </row>
    <row r="6" spans="2:10" ht="51.75" customHeight="1" x14ac:dyDescent="0.25">
      <c r="B6" s="98" t="s">
        <v>12</v>
      </c>
      <c r="C6" s="99"/>
      <c r="D6" s="116" t="s">
        <v>13</v>
      </c>
      <c r="E6" s="116"/>
      <c r="F6" s="116"/>
      <c r="G6" s="116"/>
      <c r="H6" s="116"/>
      <c r="I6" s="116"/>
      <c r="J6" s="117"/>
    </row>
    <row r="7" spans="2:10" ht="33" customHeight="1" x14ac:dyDescent="0.25">
      <c r="B7" s="98" t="s">
        <v>14</v>
      </c>
      <c r="C7" s="99"/>
      <c r="D7" s="100" t="s">
        <v>13</v>
      </c>
      <c r="E7" s="100"/>
      <c r="F7" s="100"/>
      <c r="G7" s="100"/>
      <c r="H7" s="100"/>
      <c r="I7" s="100"/>
      <c r="J7" s="101"/>
    </row>
    <row r="8" spans="2:10" ht="33" customHeight="1" x14ac:dyDescent="0.25">
      <c r="B8" s="98" t="s">
        <v>15</v>
      </c>
      <c r="C8" s="99"/>
      <c r="D8" s="99"/>
      <c r="E8" s="99"/>
      <c r="F8" s="99"/>
      <c r="G8" s="99"/>
      <c r="H8" s="99"/>
      <c r="I8" s="99"/>
      <c r="J8" s="9" t="s">
        <v>9</v>
      </c>
    </row>
    <row r="9" spans="2:10" ht="24.6" customHeight="1" x14ac:dyDescent="0.25">
      <c r="B9" s="102" t="s">
        <v>16</v>
      </c>
      <c r="C9" s="103"/>
      <c r="D9" s="104">
        <v>1.5299999999999999E-2</v>
      </c>
      <c r="E9" s="104"/>
      <c r="F9" s="105" t="s">
        <v>17</v>
      </c>
      <c r="G9" s="105"/>
      <c r="H9" s="106">
        <v>1.6E-2</v>
      </c>
      <c r="I9" s="106"/>
      <c r="J9" s="107"/>
    </row>
    <row r="10" spans="2:10" ht="27.75" customHeight="1" thickBot="1" x14ac:dyDescent="0.3">
      <c r="B10" s="122" t="s">
        <v>81</v>
      </c>
      <c r="C10" s="123"/>
      <c r="D10" s="123"/>
      <c r="E10" s="123"/>
      <c r="F10" s="123"/>
      <c r="G10" s="123"/>
      <c r="H10" s="123"/>
      <c r="I10" s="123"/>
      <c r="J10" s="124"/>
    </row>
    <row r="11" spans="2:10" ht="6" customHeight="1" thickBot="1" x14ac:dyDescent="0.3">
      <c r="B11" s="30"/>
      <c r="C11" s="30"/>
      <c r="D11" s="30"/>
      <c r="E11" s="30"/>
      <c r="F11" s="31"/>
      <c r="G11" s="30"/>
      <c r="H11" s="30"/>
      <c r="I11" s="30"/>
      <c r="J11" s="30"/>
    </row>
    <row r="12" spans="2:10" ht="21" customHeight="1" thickBot="1" x14ac:dyDescent="0.3">
      <c r="B12" s="125" t="s">
        <v>18</v>
      </c>
      <c r="C12" s="126"/>
      <c r="D12" s="126"/>
      <c r="E12" s="126"/>
      <c r="F12" s="126"/>
      <c r="G12" s="126"/>
      <c r="H12" s="126"/>
      <c r="I12" s="126"/>
      <c r="J12" s="127"/>
    </row>
    <row r="13" spans="2:10" ht="43.95" customHeight="1" thickBot="1" x14ac:dyDescent="0.3">
      <c r="B13" s="128" t="s">
        <v>82</v>
      </c>
      <c r="C13" s="129"/>
      <c r="D13" s="129"/>
      <c r="E13" s="129"/>
      <c r="F13" s="129"/>
      <c r="G13" s="129"/>
      <c r="H13" s="129"/>
      <c r="I13" s="129"/>
      <c r="J13" s="130"/>
    </row>
    <row r="14" spans="2:10" ht="5.25" customHeight="1" thickBot="1" x14ac:dyDescent="0.3">
      <c r="B14" s="32"/>
      <c r="C14" s="32"/>
      <c r="D14" s="32"/>
      <c r="E14" s="32"/>
      <c r="F14" s="33"/>
      <c r="G14" s="32"/>
      <c r="H14" s="32"/>
      <c r="I14" s="32"/>
      <c r="J14" s="32"/>
    </row>
    <row r="15" spans="2:10" ht="37.5" customHeight="1" thickBot="1" x14ac:dyDescent="0.3">
      <c r="B15" s="125" t="s">
        <v>19</v>
      </c>
      <c r="C15" s="126"/>
      <c r="D15" s="126"/>
      <c r="E15" s="126"/>
      <c r="F15" s="126"/>
      <c r="G15" s="126"/>
      <c r="H15" s="126"/>
      <c r="I15" s="126"/>
      <c r="J15" s="126"/>
    </row>
    <row r="16" spans="2:10" ht="23.25" customHeight="1" thickBot="1" x14ac:dyDescent="0.3">
      <c r="B16" s="131"/>
      <c r="C16" s="131"/>
      <c r="D16" s="131"/>
      <c r="E16" s="131"/>
      <c r="F16" s="131"/>
      <c r="G16" s="131"/>
      <c r="H16" s="131"/>
      <c r="I16" s="131"/>
      <c r="J16" s="131"/>
    </row>
    <row r="17" spans="2:12" ht="87" customHeight="1" x14ac:dyDescent="0.25">
      <c r="B17" s="132" t="s">
        <v>20</v>
      </c>
      <c r="C17" s="133"/>
      <c r="D17" s="133"/>
      <c r="E17" s="133"/>
      <c r="F17" s="133"/>
      <c r="G17" s="133"/>
      <c r="H17" s="133"/>
      <c r="I17" s="133"/>
      <c r="J17" s="134"/>
    </row>
    <row r="18" spans="2:12" x14ac:dyDescent="0.25">
      <c r="B18" s="118" t="s">
        <v>21</v>
      </c>
      <c r="C18" s="119"/>
      <c r="D18" s="14" t="s">
        <v>22</v>
      </c>
      <c r="E18" s="14" t="s">
        <v>23</v>
      </c>
      <c r="F18" s="15" t="s">
        <v>24</v>
      </c>
      <c r="G18" s="14" t="s">
        <v>25</v>
      </c>
      <c r="H18" s="14" t="s">
        <v>26</v>
      </c>
      <c r="I18" s="28" t="s">
        <v>27</v>
      </c>
      <c r="J18" s="16" t="s">
        <v>28</v>
      </c>
    </row>
    <row r="19" spans="2:12" ht="69.75" customHeight="1" x14ac:dyDescent="0.25">
      <c r="B19" s="120" t="s">
        <v>85</v>
      </c>
      <c r="C19" s="121"/>
      <c r="D19" s="68" t="s">
        <v>86</v>
      </c>
      <c r="E19" s="69" t="s">
        <v>29</v>
      </c>
      <c r="F19" s="70" t="s">
        <v>87</v>
      </c>
      <c r="G19" s="71">
        <v>2022</v>
      </c>
      <c r="H19" s="80">
        <v>37949493</v>
      </c>
      <c r="I19" s="76">
        <v>33656897</v>
      </c>
      <c r="J19" s="82">
        <f>+I19-H19</f>
        <v>-4292596</v>
      </c>
    </row>
    <row r="20" spans="2:12" ht="72.75" customHeight="1" x14ac:dyDescent="0.25">
      <c r="B20" s="120" t="s">
        <v>85</v>
      </c>
      <c r="C20" s="121"/>
      <c r="D20" s="68" t="s">
        <v>86</v>
      </c>
      <c r="E20" s="69" t="s">
        <v>29</v>
      </c>
      <c r="F20" s="72" t="s">
        <v>88</v>
      </c>
      <c r="G20" s="71">
        <v>2022</v>
      </c>
      <c r="H20" s="80">
        <v>518923783</v>
      </c>
      <c r="I20" s="76">
        <v>615164636</v>
      </c>
      <c r="J20" s="82">
        <f t="shared" ref="J20:J32" si="0">+I20-H20</f>
        <v>96240853</v>
      </c>
    </row>
    <row r="21" spans="2:12" ht="70.5" customHeight="1" x14ac:dyDescent="0.25">
      <c r="B21" s="120" t="s">
        <v>85</v>
      </c>
      <c r="C21" s="121"/>
      <c r="D21" s="68" t="s">
        <v>86</v>
      </c>
      <c r="E21" s="69" t="s">
        <v>29</v>
      </c>
      <c r="F21" s="72" t="s">
        <v>89</v>
      </c>
      <c r="G21" s="71">
        <v>2022</v>
      </c>
      <c r="H21" s="80">
        <v>1224486807</v>
      </c>
      <c r="I21" s="76">
        <v>667870382</v>
      </c>
      <c r="J21" s="82">
        <f t="shared" si="0"/>
        <v>-556616425</v>
      </c>
    </row>
    <row r="22" spans="2:12" ht="77.25" customHeight="1" x14ac:dyDescent="0.25">
      <c r="B22" s="120" t="s">
        <v>85</v>
      </c>
      <c r="C22" s="121"/>
      <c r="D22" s="68" t="s">
        <v>86</v>
      </c>
      <c r="E22" s="69" t="s">
        <v>29</v>
      </c>
      <c r="F22" s="72" t="s">
        <v>90</v>
      </c>
      <c r="G22" s="71">
        <v>2022</v>
      </c>
      <c r="H22" s="80">
        <v>3127962559</v>
      </c>
      <c r="I22" s="76">
        <v>1812535580</v>
      </c>
      <c r="J22" s="82">
        <f t="shared" si="0"/>
        <v>-1315426979</v>
      </c>
    </row>
    <row r="23" spans="2:12" ht="74.25" customHeight="1" x14ac:dyDescent="0.25">
      <c r="B23" s="120" t="s">
        <v>85</v>
      </c>
      <c r="C23" s="121"/>
      <c r="D23" s="68" t="s">
        <v>86</v>
      </c>
      <c r="E23" s="69" t="s">
        <v>29</v>
      </c>
      <c r="F23" s="72" t="s">
        <v>91</v>
      </c>
      <c r="G23" s="71">
        <v>2022</v>
      </c>
      <c r="H23" s="80">
        <v>613481164</v>
      </c>
      <c r="I23" s="76">
        <v>365551260</v>
      </c>
      <c r="J23" s="82">
        <f t="shared" si="0"/>
        <v>-247929904</v>
      </c>
    </row>
    <row r="24" spans="2:12" ht="71.25" customHeight="1" x14ac:dyDescent="0.25">
      <c r="B24" s="120" t="s">
        <v>85</v>
      </c>
      <c r="C24" s="121"/>
      <c r="D24" s="68" t="s">
        <v>86</v>
      </c>
      <c r="E24" s="69" t="s">
        <v>29</v>
      </c>
      <c r="F24" s="72" t="s">
        <v>92</v>
      </c>
      <c r="G24" s="71">
        <v>2022</v>
      </c>
      <c r="H24" s="80">
        <v>556000688</v>
      </c>
      <c r="I24" s="76">
        <v>643996634</v>
      </c>
      <c r="J24" s="82">
        <f t="shared" si="0"/>
        <v>87995946</v>
      </c>
    </row>
    <row r="25" spans="2:12" ht="68.25" customHeight="1" x14ac:dyDescent="0.25">
      <c r="B25" s="120" t="s">
        <v>85</v>
      </c>
      <c r="C25" s="121"/>
      <c r="D25" s="68" t="s">
        <v>86</v>
      </c>
      <c r="E25" s="69" t="s">
        <v>29</v>
      </c>
      <c r="F25" s="72" t="s">
        <v>93</v>
      </c>
      <c r="G25" s="71">
        <v>2022</v>
      </c>
      <c r="H25" s="80">
        <v>204623103</v>
      </c>
      <c r="I25" s="76">
        <v>142272236</v>
      </c>
      <c r="J25" s="82">
        <f t="shared" si="0"/>
        <v>-62350867</v>
      </c>
    </row>
    <row r="26" spans="2:12" ht="73.5" customHeight="1" x14ac:dyDescent="0.25">
      <c r="B26" s="120" t="s">
        <v>85</v>
      </c>
      <c r="C26" s="121"/>
      <c r="D26" s="68" t="s">
        <v>86</v>
      </c>
      <c r="E26" s="69" t="s">
        <v>29</v>
      </c>
      <c r="F26" s="72" t="s">
        <v>94</v>
      </c>
      <c r="G26" s="71">
        <v>2022</v>
      </c>
      <c r="H26" s="80">
        <v>1145008042</v>
      </c>
      <c r="I26" s="76">
        <v>684859563</v>
      </c>
      <c r="J26" s="82">
        <f t="shared" si="0"/>
        <v>-460148479</v>
      </c>
    </row>
    <row r="27" spans="2:12" ht="73.5" customHeight="1" x14ac:dyDescent="0.25">
      <c r="B27" s="120" t="s">
        <v>85</v>
      </c>
      <c r="C27" s="121"/>
      <c r="D27" s="68" t="s">
        <v>86</v>
      </c>
      <c r="E27" s="69" t="s">
        <v>29</v>
      </c>
      <c r="F27" s="72" t="s">
        <v>95</v>
      </c>
      <c r="G27" s="71">
        <v>2022</v>
      </c>
      <c r="H27" s="80">
        <v>143455830</v>
      </c>
      <c r="I27" s="76">
        <v>143455830</v>
      </c>
      <c r="J27" s="82">
        <f t="shared" si="0"/>
        <v>0</v>
      </c>
    </row>
    <row r="28" spans="2:12" ht="67.5" customHeight="1" x14ac:dyDescent="0.25">
      <c r="B28" s="120" t="s">
        <v>85</v>
      </c>
      <c r="C28" s="121"/>
      <c r="D28" s="68" t="s">
        <v>86</v>
      </c>
      <c r="E28" s="69" t="s">
        <v>29</v>
      </c>
      <c r="F28" s="72" t="s">
        <v>98</v>
      </c>
      <c r="G28" s="71">
        <v>2022</v>
      </c>
      <c r="H28" s="81">
        <v>679368072</v>
      </c>
      <c r="I28" s="77">
        <v>679368072</v>
      </c>
      <c r="J28" s="82">
        <f t="shared" si="0"/>
        <v>0</v>
      </c>
      <c r="L28" s="74"/>
    </row>
    <row r="29" spans="2:12" ht="72.75" customHeight="1" x14ac:dyDescent="0.25">
      <c r="B29" s="120" t="s">
        <v>85</v>
      </c>
      <c r="C29" s="121"/>
      <c r="D29" s="68" t="s">
        <v>86</v>
      </c>
      <c r="E29" s="69" t="s">
        <v>29</v>
      </c>
      <c r="F29" s="72" t="s">
        <v>99</v>
      </c>
      <c r="G29" s="71">
        <v>2022</v>
      </c>
      <c r="H29" s="80">
        <v>31123237</v>
      </c>
      <c r="I29" s="76">
        <v>31123239</v>
      </c>
      <c r="J29" s="82">
        <f>+I29-H29</f>
        <v>2</v>
      </c>
    </row>
    <row r="30" spans="2:12" ht="67.5" customHeight="1" x14ac:dyDescent="0.25">
      <c r="B30" s="120" t="s">
        <v>85</v>
      </c>
      <c r="C30" s="121"/>
      <c r="D30" s="68" t="s">
        <v>86</v>
      </c>
      <c r="E30" s="69" t="s">
        <v>29</v>
      </c>
      <c r="F30" s="72" t="s">
        <v>100</v>
      </c>
      <c r="G30" s="71">
        <v>2022</v>
      </c>
      <c r="H30" s="80">
        <v>282728164</v>
      </c>
      <c r="I30" s="76">
        <v>297733145</v>
      </c>
      <c r="J30" s="82">
        <f t="shared" si="0"/>
        <v>15004981</v>
      </c>
    </row>
    <row r="31" spans="2:12" ht="61.5" customHeight="1" x14ac:dyDescent="0.25">
      <c r="B31" s="120" t="s">
        <v>85</v>
      </c>
      <c r="C31" s="121"/>
      <c r="D31" s="68" t="s">
        <v>86</v>
      </c>
      <c r="E31" s="69" t="s">
        <v>29</v>
      </c>
      <c r="F31" s="72" t="s">
        <v>101</v>
      </c>
      <c r="G31" s="71">
        <v>2022</v>
      </c>
      <c r="H31" s="80">
        <v>46368140</v>
      </c>
      <c r="I31" s="76">
        <v>51344237</v>
      </c>
      <c r="J31" s="82">
        <f t="shared" si="0"/>
        <v>4976097</v>
      </c>
    </row>
    <row r="32" spans="2:12" ht="63" customHeight="1" x14ac:dyDescent="0.25">
      <c r="B32" s="120" t="s">
        <v>85</v>
      </c>
      <c r="C32" s="121"/>
      <c r="D32" s="68" t="s">
        <v>86</v>
      </c>
      <c r="E32" s="69" t="s">
        <v>29</v>
      </c>
      <c r="F32" s="72" t="s">
        <v>103</v>
      </c>
      <c r="G32" s="71">
        <v>2022</v>
      </c>
      <c r="H32" s="80">
        <v>38627400</v>
      </c>
      <c r="I32" s="76">
        <v>38627400</v>
      </c>
      <c r="J32" s="82">
        <f t="shared" si="0"/>
        <v>0</v>
      </c>
    </row>
    <row r="33" spans="2:11" ht="67.5" customHeight="1" x14ac:dyDescent="0.25">
      <c r="B33" s="120" t="s">
        <v>85</v>
      </c>
      <c r="C33" s="121"/>
      <c r="D33" s="68" t="s">
        <v>86</v>
      </c>
      <c r="E33" s="69" t="s">
        <v>29</v>
      </c>
      <c r="F33" s="72" t="s">
        <v>96</v>
      </c>
      <c r="G33" s="71">
        <v>2022</v>
      </c>
      <c r="H33" s="80">
        <v>16917043</v>
      </c>
      <c r="I33" s="76">
        <v>16917043</v>
      </c>
      <c r="J33" s="82">
        <f t="shared" ref="J33:J49" si="1">+I33-H33</f>
        <v>0</v>
      </c>
    </row>
    <row r="34" spans="2:11" ht="75.75" customHeight="1" x14ac:dyDescent="0.25">
      <c r="B34" s="120" t="s">
        <v>85</v>
      </c>
      <c r="C34" s="121"/>
      <c r="D34" s="68" t="s">
        <v>86</v>
      </c>
      <c r="E34" s="69" t="s">
        <v>29</v>
      </c>
      <c r="F34" s="72" t="s">
        <v>97</v>
      </c>
      <c r="G34" s="71">
        <v>2022</v>
      </c>
      <c r="H34" s="81">
        <v>27232500</v>
      </c>
      <c r="I34" s="76">
        <v>27232500</v>
      </c>
      <c r="J34" s="82">
        <f t="shared" si="1"/>
        <v>0</v>
      </c>
    </row>
    <row r="35" spans="2:11" ht="69" customHeight="1" x14ac:dyDescent="0.25">
      <c r="B35" s="120" t="s">
        <v>85</v>
      </c>
      <c r="C35" s="121"/>
      <c r="D35" s="68" t="s">
        <v>86</v>
      </c>
      <c r="E35" s="69" t="s">
        <v>29</v>
      </c>
      <c r="F35" s="72" t="s">
        <v>104</v>
      </c>
      <c r="G35" s="71">
        <v>2022</v>
      </c>
      <c r="H35" s="80">
        <v>319766983</v>
      </c>
      <c r="I35" s="76">
        <v>413423553</v>
      </c>
      <c r="J35" s="82">
        <f t="shared" si="1"/>
        <v>93656570</v>
      </c>
    </row>
    <row r="36" spans="2:11" ht="70.5" customHeight="1" x14ac:dyDescent="0.25">
      <c r="B36" s="120" t="s">
        <v>85</v>
      </c>
      <c r="C36" s="121"/>
      <c r="D36" s="68" t="s">
        <v>86</v>
      </c>
      <c r="E36" s="69" t="s">
        <v>29</v>
      </c>
      <c r="F36" s="72" t="s">
        <v>102</v>
      </c>
      <c r="G36" s="71">
        <v>2022</v>
      </c>
      <c r="H36" s="80">
        <v>8047950</v>
      </c>
      <c r="I36" s="79">
        <v>0</v>
      </c>
      <c r="J36" s="82">
        <f t="shared" si="1"/>
        <v>-8047950</v>
      </c>
    </row>
    <row r="37" spans="2:11" ht="68.25" customHeight="1" x14ac:dyDescent="0.25">
      <c r="B37" s="120" t="s">
        <v>85</v>
      </c>
      <c r="C37" s="121"/>
      <c r="D37" s="68" t="s">
        <v>86</v>
      </c>
      <c r="E37" s="69" t="s">
        <v>29</v>
      </c>
      <c r="F37" s="72" t="s">
        <v>118</v>
      </c>
      <c r="G37" s="71">
        <v>2022</v>
      </c>
      <c r="H37" s="80">
        <v>2226537409</v>
      </c>
      <c r="I37" s="76">
        <f>1944285754+98494719+492473595</f>
        <v>2535254068</v>
      </c>
      <c r="J37" s="82">
        <f t="shared" ref="J37:J47" si="2">+I37-H37</f>
        <v>308716659</v>
      </c>
    </row>
    <row r="38" spans="2:11" ht="67.5" customHeight="1" x14ac:dyDescent="0.25">
      <c r="B38" s="120" t="s">
        <v>85</v>
      </c>
      <c r="C38" s="121"/>
      <c r="D38" s="68" t="s">
        <v>86</v>
      </c>
      <c r="E38" s="69" t="s">
        <v>29</v>
      </c>
      <c r="F38" s="65" t="s">
        <v>108</v>
      </c>
      <c r="G38" s="71">
        <v>2023</v>
      </c>
      <c r="H38" s="80">
        <v>0</v>
      </c>
      <c r="I38" s="78">
        <v>85877807</v>
      </c>
      <c r="J38" s="82">
        <f t="shared" si="2"/>
        <v>85877807</v>
      </c>
    </row>
    <row r="39" spans="2:11" ht="75" customHeight="1" x14ac:dyDescent="0.25">
      <c r="B39" s="120" t="s">
        <v>85</v>
      </c>
      <c r="C39" s="121"/>
      <c r="D39" s="68" t="s">
        <v>86</v>
      </c>
      <c r="E39" s="69" t="s">
        <v>29</v>
      </c>
      <c r="F39" s="65" t="s">
        <v>117</v>
      </c>
      <c r="G39" s="71">
        <v>2023</v>
      </c>
      <c r="H39" s="81">
        <v>0</v>
      </c>
      <c r="I39" s="76">
        <v>288905865</v>
      </c>
      <c r="J39" s="82">
        <f t="shared" si="2"/>
        <v>288905865</v>
      </c>
    </row>
    <row r="40" spans="2:11" ht="73.5" customHeight="1" x14ac:dyDescent="0.25">
      <c r="B40" s="120" t="s">
        <v>85</v>
      </c>
      <c r="C40" s="121"/>
      <c r="D40" s="68" t="s">
        <v>86</v>
      </c>
      <c r="E40" s="69" t="s">
        <v>29</v>
      </c>
      <c r="F40" s="65" t="s">
        <v>109</v>
      </c>
      <c r="G40" s="71">
        <v>2023</v>
      </c>
      <c r="H40" s="80">
        <v>0</v>
      </c>
      <c r="I40" s="76">
        <v>465110108</v>
      </c>
      <c r="J40" s="82">
        <f t="shared" si="2"/>
        <v>465110108</v>
      </c>
    </row>
    <row r="41" spans="2:11" ht="62.25" customHeight="1" x14ac:dyDescent="0.25">
      <c r="B41" s="120" t="s">
        <v>85</v>
      </c>
      <c r="C41" s="121"/>
      <c r="D41" s="68" t="s">
        <v>86</v>
      </c>
      <c r="E41" s="69" t="s">
        <v>29</v>
      </c>
      <c r="F41" s="65" t="s">
        <v>110</v>
      </c>
      <c r="G41" s="71">
        <v>2023</v>
      </c>
      <c r="H41" s="80">
        <v>0</v>
      </c>
      <c r="I41" s="76">
        <v>411960514</v>
      </c>
      <c r="J41" s="82">
        <f t="shared" si="2"/>
        <v>411960514</v>
      </c>
    </row>
    <row r="42" spans="2:11" ht="67.5" customHeight="1" x14ac:dyDescent="0.25">
      <c r="B42" s="120" t="s">
        <v>85</v>
      </c>
      <c r="C42" s="121"/>
      <c r="D42" s="68" t="s">
        <v>86</v>
      </c>
      <c r="E42" s="69" t="s">
        <v>29</v>
      </c>
      <c r="F42" s="66" t="s">
        <v>111</v>
      </c>
      <c r="G42" s="71">
        <v>2023</v>
      </c>
      <c r="H42" s="80">
        <v>0</v>
      </c>
      <c r="I42" s="76">
        <v>8006000</v>
      </c>
      <c r="J42" s="82">
        <f t="shared" si="2"/>
        <v>8006000</v>
      </c>
    </row>
    <row r="43" spans="2:11" ht="104.25" customHeight="1" x14ac:dyDescent="0.25">
      <c r="B43" s="120" t="s">
        <v>85</v>
      </c>
      <c r="C43" s="121"/>
      <c r="D43" s="68" t="s">
        <v>86</v>
      </c>
      <c r="E43" s="69" t="s">
        <v>29</v>
      </c>
      <c r="F43" s="66" t="s">
        <v>112</v>
      </c>
      <c r="G43" s="71">
        <v>2023</v>
      </c>
      <c r="H43" s="80">
        <v>0</v>
      </c>
      <c r="I43" s="76">
        <v>980459025</v>
      </c>
      <c r="J43" s="82">
        <f t="shared" si="2"/>
        <v>980459025</v>
      </c>
    </row>
    <row r="44" spans="2:11" ht="75.75" customHeight="1" x14ac:dyDescent="0.25">
      <c r="B44" s="120" t="s">
        <v>85</v>
      </c>
      <c r="C44" s="121"/>
      <c r="D44" s="68" t="s">
        <v>86</v>
      </c>
      <c r="E44" s="69" t="s">
        <v>29</v>
      </c>
      <c r="F44" s="66" t="s">
        <v>113</v>
      </c>
      <c r="G44" s="71">
        <v>2023</v>
      </c>
      <c r="H44" s="80">
        <v>0</v>
      </c>
      <c r="I44" s="76">
        <v>48593073</v>
      </c>
      <c r="J44" s="82">
        <f t="shared" si="2"/>
        <v>48593073</v>
      </c>
    </row>
    <row r="45" spans="2:11" ht="91.5" customHeight="1" x14ac:dyDescent="0.2">
      <c r="B45" s="120" t="s">
        <v>85</v>
      </c>
      <c r="C45" s="121"/>
      <c r="D45" s="68" t="s">
        <v>86</v>
      </c>
      <c r="E45" s="69" t="s">
        <v>29</v>
      </c>
      <c r="F45" s="67" t="s">
        <v>114</v>
      </c>
      <c r="G45" s="71">
        <v>2023</v>
      </c>
      <c r="H45" s="80">
        <v>0</v>
      </c>
      <c r="I45" s="79">
        <v>18337614</v>
      </c>
      <c r="J45" s="82">
        <f t="shared" si="2"/>
        <v>18337614</v>
      </c>
    </row>
    <row r="46" spans="2:11" ht="180" customHeight="1" x14ac:dyDescent="0.25">
      <c r="B46" s="120" t="s">
        <v>85</v>
      </c>
      <c r="C46" s="121"/>
      <c r="D46" s="68" t="s">
        <v>86</v>
      </c>
      <c r="E46" s="69" t="s">
        <v>29</v>
      </c>
      <c r="F46" s="65" t="s">
        <v>115</v>
      </c>
      <c r="G46" s="71">
        <v>2023</v>
      </c>
      <c r="H46" s="80">
        <v>0</v>
      </c>
      <c r="I46" s="76">
        <v>583130785</v>
      </c>
      <c r="J46" s="82">
        <f t="shared" si="2"/>
        <v>583130785</v>
      </c>
    </row>
    <row r="47" spans="2:11" ht="184.5" customHeight="1" x14ac:dyDescent="0.25">
      <c r="B47" s="120" t="s">
        <v>85</v>
      </c>
      <c r="C47" s="121"/>
      <c r="D47" s="68" t="s">
        <v>86</v>
      </c>
      <c r="E47" s="69" t="s">
        <v>29</v>
      </c>
      <c r="F47" s="66" t="s">
        <v>116</v>
      </c>
      <c r="G47" s="71">
        <v>2023</v>
      </c>
      <c r="H47" s="80">
        <v>0</v>
      </c>
      <c r="I47" s="76">
        <v>278849626</v>
      </c>
      <c r="J47" s="82">
        <f t="shared" si="2"/>
        <v>278849626</v>
      </c>
    </row>
    <row r="48" spans="2:11" ht="63.75" customHeight="1" x14ac:dyDescent="0.25">
      <c r="B48" s="120" t="s">
        <v>85</v>
      </c>
      <c r="C48" s="121"/>
      <c r="D48" s="68" t="s">
        <v>86</v>
      </c>
      <c r="E48" s="69" t="s">
        <v>29</v>
      </c>
      <c r="F48" s="66" t="s">
        <v>119</v>
      </c>
      <c r="G48" s="71">
        <v>2023</v>
      </c>
      <c r="H48" s="80">
        <v>0</v>
      </c>
      <c r="I48" s="76">
        <v>472682380</v>
      </c>
      <c r="J48" s="82">
        <f t="shared" ref="J48" si="3">+I48-H48</f>
        <v>472682380</v>
      </c>
      <c r="K48" s="75"/>
    </row>
    <row r="49" spans="2:10" x14ac:dyDescent="0.25">
      <c r="B49" s="141" t="s">
        <v>30</v>
      </c>
      <c r="C49" s="142"/>
      <c r="D49" s="142"/>
      <c r="E49" s="142"/>
      <c r="F49" s="142"/>
      <c r="G49" s="142"/>
      <c r="H49" s="35">
        <f>+SUM(H19:H48)</f>
        <v>11248608367</v>
      </c>
      <c r="I49" s="35">
        <f>+SUM(I19:I48)</f>
        <v>12842299072</v>
      </c>
      <c r="J49" s="90">
        <f t="shared" si="1"/>
        <v>1593690705</v>
      </c>
    </row>
    <row r="50" spans="2:10" ht="51" customHeight="1" x14ac:dyDescent="0.25">
      <c r="B50" s="155" t="s">
        <v>31</v>
      </c>
      <c r="C50" s="156"/>
      <c r="D50" s="156"/>
      <c r="E50" s="156"/>
      <c r="F50" s="156"/>
      <c r="G50" s="156"/>
      <c r="H50" s="156"/>
      <c r="I50" s="156"/>
      <c r="J50" s="157"/>
    </row>
    <row r="51" spans="2:10" ht="36.6" customHeight="1" x14ac:dyDescent="0.25">
      <c r="B51" s="155" t="s">
        <v>32</v>
      </c>
      <c r="C51" s="156"/>
      <c r="D51" s="156"/>
      <c r="E51" s="156"/>
      <c r="F51" s="156"/>
      <c r="G51" s="156"/>
      <c r="H51" s="156"/>
      <c r="I51" s="156"/>
      <c r="J51" s="157"/>
    </row>
    <row r="52" spans="2:10" ht="57" customHeight="1" thickBot="1" x14ac:dyDescent="0.3">
      <c r="B52" s="128" t="s">
        <v>33</v>
      </c>
      <c r="C52" s="129"/>
      <c r="D52" s="129"/>
      <c r="E52" s="129"/>
      <c r="F52" s="129"/>
      <c r="G52" s="129"/>
      <c r="H52" s="129"/>
      <c r="I52" s="129"/>
      <c r="J52" s="130"/>
    </row>
    <row r="53" spans="2:10" ht="14.25" customHeight="1" thickBot="1" x14ac:dyDescent="0.3">
      <c r="B53" s="17"/>
      <c r="C53" s="17"/>
      <c r="D53" s="18"/>
      <c r="E53" s="36"/>
      <c r="F53" s="37"/>
      <c r="G53" s="36"/>
      <c r="H53" s="36"/>
      <c r="I53" s="36"/>
      <c r="J53" s="32"/>
    </row>
    <row r="54" spans="2:10" ht="32.4" customHeight="1" thickBot="1" x14ac:dyDescent="0.3">
      <c r="B54" s="158" t="s">
        <v>34</v>
      </c>
      <c r="C54" s="159"/>
      <c r="D54" s="159"/>
      <c r="E54" s="159"/>
      <c r="F54" s="159"/>
      <c r="G54" s="159"/>
      <c r="H54" s="159"/>
      <c r="I54" s="159"/>
      <c r="J54" s="160"/>
    </row>
    <row r="55" spans="2:10" ht="52.5" customHeight="1" x14ac:dyDescent="0.25">
      <c r="B55" s="161" t="s">
        <v>35</v>
      </c>
      <c r="C55" s="162"/>
      <c r="D55" s="165" t="s">
        <v>36</v>
      </c>
      <c r="E55" s="165"/>
      <c r="F55" s="19" t="s">
        <v>37</v>
      </c>
      <c r="G55" s="165" t="s">
        <v>38</v>
      </c>
      <c r="H55" s="165"/>
      <c r="I55" s="165" t="s">
        <v>39</v>
      </c>
      <c r="J55" s="166"/>
    </row>
    <row r="56" spans="2:10" ht="30" customHeight="1" thickBot="1" x14ac:dyDescent="0.3">
      <c r="B56" s="163"/>
      <c r="C56" s="164"/>
      <c r="D56" s="167">
        <v>11248608367</v>
      </c>
      <c r="E56" s="168"/>
      <c r="F56" s="63">
        <f>I69</f>
        <v>1593690705</v>
      </c>
      <c r="G56" s="169">
        <f>F56+D56</f>
        <v>12842299072</v>
      </c>
      <c r="H56" s="169"/>
      <c r="I56" s="143">
        <f>F56/D56</f>
        <v>0.14167892178337405</v>
      </c>
      <c r="J56" s="144"/>
    </row>
    <row r="57" spans="2:10" ht="14.4" thickBot="1" x14ac:dyDescent="0.3">
      <c r="B57" s="20"/>
      <c r="C57" s="20"/>
      <c r="D57" s="38"/>
      <c r="E57" s="38"/>
      <c r="F57" s="39"/>
      <c r="G57" s="40"/>
      <c r="H57" s="40"/>
      <c r="I57" s="41"/>
      <c r="J57" s="41"/>
    </row>
    <row r="58" spans="2:10" x14ac:dyDescent="0.25">
      <c r="B58" s="145" t="s">
        <v>40</v>
      </c>
      <c r="C58" s="146"/>
      <c r="D58" s="146"/>
      <c r="E58" s="146"/>
      <c r="F58" s="146"/>
      <c r="G58" s="146"/>
      <c r="H58" s="146"/>
      <c r="I58" s="146"/>
      <c r="J58" s="147"/>
    </row>
    <row r="59" spans="2:10" x14ac:dyDescent="0.25">
      <c r="B59" s="148" t="s">
        <v>21</v>
      </c>
      <c r="C59" s="149"/>
      <c r="D59" s="150" t="s">
        <v>22</v>
      </c>
      <c r="E59" s="149"/>
      <c r="F59" s="21" t="s">
        <v>41</v>
      </c>
      <c r="G59" s="22" t="s">
        <v>25</v>
      </c>
      <c r="H59" s="14" t="s">
        <v>42</v>
      </c>
      <c r="I59" s="28" t="s">
        <v>43</v>
      </c>
      <c r="J59" s="16" t="s">
        <v>44</v>
      </c>
    </row>
    <row r="60" spans="2:10" x14ac:dyDescent="0.25">
      <c r="B60" s="151"/>
      <c r="C60" s="152"/>
      <c r="D60" s="153"/>
      <c r="E60" s="154"/>
      <c r="F60" s="42"/>
      <c r="G60" s="43"/>
      <c r="H60" s="44"/>
      <c r="I60" s="44"/>
      <c r="J60" s="45"/>
    </row>
    <row r="61" spans="2:10" x14ac:dyDescent="0.25">
      <c r="B61" s="135"/>
      <c r="C61" s="136"/>
      <c r="D61" s="136"/>
      <c r="E61" s="136"/>
      <c r="F61" s="46"/>
      <c r="G61" s="43"/>
      <c r="H61" s="44"/>
      <c r="I61" s="44"/>
      <c r="J61" s="45"/>
    </row>
    <row r="62" spans="2:10" ht="14.4" thickBot="1" x14ac:dyDescent="0.3">
      <c r="B62" s="137"/>
      <c r="C62" s="138"/>
      <c r="D62" s="138"/>
      <c r="E62" s="138"/>
      <c r="F62" s="47"/>
      <c r="G62" s="48"/>
      <c r="H62" s="49"/>
      <c r="I62" s="49"/>
      <c r="J62" s="50"/>
    </row>
    <row r="63" spans="2:10" ht="14.4" thickBot="1" x14ac:dyDescent="0.3">
      <c r="B63" s="32"/>
      <c r="C63" s="32"/>
      <c r="D63" s="32"/>
      <c r="E63" s="32"/>
      <c r="F63" s="33"/>
      <c r="G63" s="32"/>
      <c r="H63" s="32"/>
      <c r="I63" s="32"/>
      <c r="J63" s="32"/>
    </row>
    <row r="64" spans="2:10" ht="28.95" customHeight="1" x14ac:dyDescent="0.25">
      <c r="B64" s="132" t="s">
        <v>45</v>
      </c>
      <c r="C64" s="133"/>
      <c r="D64" s="133"/>
      <c r="E64" s="133"/>
      <c r="F64" s="133"/>
      <c r="G64" s="133"/>
      <c r="H64" s="133"/>
      <c r="I64" s="133"/>
      <c r="J64" s="134"/>
    </row>
    <row r="65" spans="2:10" ht="16.5" customHeight="1" x14ac:dyDescent="0.25">
      <c r="B65" s="23" t="s">
        <v>23</v>
      </c>
      <c r="C65" s="24" t="s">
        <v>46</v>
      </c>
      <c r="D65" s="139" t="s">
        <v>47</v>
      </c>
      <c r="E65" s="140"/>
      <c r="F65" s="25" t="s">
        <v>48</v>
      </c>
      <c r="G65" s="24" t="s">
        <v>25</v>
      </c>
      <c r="H65" s="26" t="s">
        <v>49</v>
      </c>
      <c r="I65" s="26" t="s">
        <v>50</v>
      </c>
      <c r="J65" s="27" t="s">
        <v>51</v>
      </c>
    </row>
    <row r="66" spans="2:10" x14ac:dyDescent="0.25">
      <c r="B66" s="51" t="s">
        <v>52</v>
      </c>
      <c r="C66" s="43" t="s">
        <v>120</v>
      </c>
      <c r="D66" s="136" t="s">
        <v>105</v>
      </c>
      <c r="E66" s="136"/>
      <c r="F66" s="8" t="s">
        <v>106</v>
      </c>
      <c r="G66" s="6">
        <v>2022</v>
      </c>
      <c r="H66" s="52">
        <v>5500000000</v>
      </c>
      <c r="I66" s="53"/>
      <c r="J66" s="54">
        <f>+H66</f>
        <v>5500000000</v>
      </c>
    </row>
    <row r="67" spans="2:10" x14ac:dyDescent="0.25">
      <c r="B67" s="51" t="s">
        <v>52</v>
      </c>
      <c r="C67" s="43" t="s">
        <v>120</v>
      </c>
      <c r="D67" s="136" t="s">
        <v>105</v>
      </c>
      <c r="E67" s="136"/>
      <c r="F67" s="8" t="s">
        <v>107</v>
      </c>
      <c r="G67" s="6">
        <v>2022</v>
      </c>
      <c r="H67" s="53">
        <v>500000000</v>
      </c>
      <c r="I67" s="53"/>
      <c r="J67" s="54">
        <f>+H67</f>
        <v>500000000</v>
      </c>
    </row>
    <row r="68" spans="2:10" x14ac:dyDescent="0.25">
      <c r="B68" s="51" t="s">
        <v>52</v>
      </c>
      <c r="C68" s="43" t="s">
        <v>54</v>
      </c>
      <c r="D68" s="136" t="s">
        <v>53</v>
      </c>
      <c r="E68" s="136"/>
      <c r="F68" s="8" t="s">
        <v>55</v>
      </c>
      <c r="G68" s="6">
        <v>2022</v>
      </c>
      <c r="H68" s="53">
        <v>5248608367</v>
      </c>
      <c r="I68" s="53"/>
      <c r="J68" s="54">
        <f>+H68</f>
        <v>5248608367</v>
      </c>
    </row>
    <row r="69" spans="2:10" x14ac:dyDescent="0.25">
      <c r="B69" s="51" t="s">
        <v>52</v>
      </c>
      <c r="C69" s="43" t="s">
        <v>54</v>
      </c>
      <c r="D69" s="136" t="s">
        <v>53</v>
      </c>
      <c r="E69" s="136"/>
      <c r="F69" s="8" t="s">
        <v>55</v>
      </c>
      <c r="G69" s="64">
        <v>2023</v>
      </c>
      <c r="I69" s="34">
        <v>1593690705</v>
      </c>
      <c r="J69" s="54">
        <f>+I69</f>
        <v>1593690705</v>
      </c>
    </row>
    <row r="70" spans="2:10" x14ac:dyDescent="0.25">
      <c r="B70" s="141" t="s">
        <v>30</v>
      </c>
      <c r="C70" s="142"/>
      <c r="D70" s="142"/>
      <c r="E70" s="142"/>
      <c r="F70" s="142"/>
      <c r="G70" s="142"/>
      <c r="H70" s="55">
        <f>SUM(H66:H69)</f>
        <v>11248608367</v>
      </c>
      <c r="I70" s="55">
        <f>+I69</f>
        <v>1593690705</v>
      </c>
      <c r="J70" s="89">
        <f>+SUM(J66:J69)</f>
        <v>12842299072</v>
      </c>
    </row>
    <row r="71" spans="2:10" ht="18" customHeight="1" x14ac:dyDescent="0.25">
      <c r="B71" s="177" t="s">
        <v>56</v>
      </c>
      <c r="C71" s="178"/>
      <c r="D71" s="178"/>
      <c r="E71" s="178"/>
      <c r="F71" s="178"/>
      <c r="G71" s="178"/>
      <c r="H71" s="178"/>
      <c r="I71" s="178"/>
      <c r="J71" s="179"/>
    </row>
    <row r="72" spans="2:10" ht="140.25" customHeight="1" thickBot="1" x14ac:dyDescent="0.3">
      <c r="B72" s="180" t="s">
        <v>83</v>
      </c>
      <c r="C72" s="181"/>
      <c r="D72" s="181"/>
      <c r="E72" s="181"/>
      <c r="F72" s="181"/>
      <c r="G72" s="181"/>
      <c r="H72" s="181"/>
      <c r="I72" s="181"/>
      <c r="J72" s="182"/>
    </row>
    <row r="73" spans="2:10" ht="14.4" thickBot="1" x14ac:dyDescent="0.3">
      <c r="B73" s="32"/>
      <c r="C73" s="32"/>
      <c r="D73" s="32"/>
      <c r="E73" s="32"/>
      <c r="F73" s="33"/>
      <c r="G73" s="32"/>
      <c r="H73" s="32"/>
      <c r="I73" s="32"/>
      <c r="J73" s="32"/>
    </row>
    <row r="74" spans="2:10" ht="54.75" customHeight="1" x14ac:dyDescent="0.25">
      <c r="B74" s="145" t="s">
        <v>57</v>
      </c>
      <c r="C74" s="146"/>
      <c r="D74" s="146"/>
      <c r="E74" s="146"/>
      <c r="F74" s="146"/>
      <c r="G74" s="146"/>
      <c r="H74" s="146"/>
      <c r="I74" s="146"/>
      <c r="J74" s="147"/>
    </row>
    <row r="75" spans="2:10" ht="89.25" customHeight="1" x14ac:dyDescent="0.25">
      <c r="B75" s="170" t="s">
        <v>58</v>
      </c>
      <c r="C75" s="171"/>
      <c r="D75" s="170" t="s">
        <v>59</v>
      </c>
      <c r="E75" s="171"/>
      <c r="F75" s="172" t="s">
        <v>60</v>
      </c>
      <c r="G75" s="173"/>
      <c r="H75" s="174" t="s">
        <v>61</v>
      </c>
      <c r="I75" s="174"/>
      <c r="J75" s="16" t="s">
        <v>62</v>
      </c>
    </row>
    <row r="76" spans="2:10" ht="28.95" customHeight="1" x14ac:dyDescent="0.25">
      <c r="B76" s="151"/>
      <c r="C76" s="152"/>
      <c r="D76" s="175"/>
      <c r="E76" s="152"/>
      <c r="F76" s="153"/>
      <c r="G76" s="154"/>
      <c r="H76" s="176"/>
      <c r="I76" s="176"/>
      <c r="J76" s="56"/>
    </row>
    <row r="77" spans="2:10" ht="25.2" customHeight="1" x14ac:dyDescent="0.25">
      <c r="B77" s="201" t="s">
        <v>63</v>
      </c>
      <c r="C77" s="202"/>
      <c r="D77" s="202"/>
      <c r="E77" s="202"/>
      <c r="F77" s="202"/>
      <c r="G77" s="202"/>
      <c r="H77" s="202"/>
      <c r="I77" s="202"/>
      <c r="J77" s="203"/>
    </row>
    <row r="78" spans="2:10" ht="25.2" customHeight="1" thickBot="1" x14ac:dyDescent="0.3">
      <c r="B78" s="204"/>
      <c r="C78" s="205"/>
      <c r="D78" s="205"/>
      <c r="E78" s="205"/>
      <c r="F78" s="205"/>
      <c r="G78" s="205"/>
      <c r="H78" s="205"/>
      <c r="I78" s="205"/>
      <c r="J78" s="206"/>
    </row>
    <row r="79" spans="2:10" ht="9" customHeight="1" thickBot="1" x14ac:dyDescent="0.3">
      <c r="B79" s="207"/>
      <c r="C79" s="207"/>
      <c r="D79" s="207"/>
      <c r="E79" s="207"/>
      <c r="F79" s="207"/>
      <c r="G79" s="207"/>
      <c r="H79" s="207"/>
      <c r="I79" s="207"/>
      <c r="J79" s="207"/>
    </row>
    <row r="80" spans="2:10" ht="48" customHeight="1" x14ac:dyDescent="0.25">
      <c r="B80" s="145" t="s">
        <v>64</v>
      </c>
      <c r="C80" s="146"/>
      <c r="D80" s="146"/>
      <c r="E80" s="146"/>
      <c r="F80" s="146"/>
      <c r="G80" s="146"/>
      <c r="H80" s="146"/>
      <c r="I80" s="146"/>
      <c r="J80" s="147"/>
    </row>
    <row r="81" spans="2:11" ht="49.95" customHeight="1" x14ac:dyDescent="0.25">
      <c r="B81" s="170" t="s">
        <v>65</v>
      </c>
      <c r="C81" s="171"/>
      <c r="D81" s="170" t="s">
        <v>66</v>
      </c>
      <c r="E81" s="171"/>
      <c r="F81" s="172" t="s">
        <v>67</v>
      </c>
      <c r="G81" s="173"/>
      <c r="H81" s="174" t="s">
        <v>68</v>
      </c>
      <c r="I81" s="174"/>
      <c r="J81" s="16" t="s">
        <v>69</v>
      </c>
    </row>
    <row r="82" spans="2:11" ht="33" customHeight="1" x14ac:dyDescent="0.25">
      <c r="B82" s="193"/>
      <c r="C82" s="194"/>
      <c r="D82" s="195"/>
      <c r="E82" s="194"/>
      <c r="F82" s="196"/>
      <c r="G82" s="197"/>
      <c r="H82" s="198"/>
      <c r="I82" s="198"/>
      <c r="J82" s="57"/>
    </row>
    <row r="83" spans="2:11" x14ac:dyDescent="0.25">
      <c r="B83" s="199" t="s">
        <v>63</v>
      </c>
      <c r="C83" s="100"/>
      <c r="D83" s="100"/>
      <c r="E83" s="100"/>
      <c r="F83" s="100"/>
      <c r="G83" s="100"/>
      <c r="H83" s="100"/>
      <c r="I83" s="100"/>
      <c r="J83" s="101"/>
    </row>
    <row r="84" spans="2:11" x14ac:dyDescent="0.25">
      <c r="B84" s="199"/>
      <c r="C84" s="100"/>
      <c r="D84" s="100"/>
      <c r="E84" s="100"/>
      <c r="F84" s="100"/>
      <c r="G84" s="100"/>
      <c r="H84" s="100"/>
      <c r="I84" s="100"/>
      <c r="J84" s="101"/>
    </row>
    <row r="85" spans="2:11" ht="14.4" thickBot="1" x14ac:dyDescent="0.3">
      <c r="B85" s="58" t="s">
        <v>70</v>
      </c>
      <c r="C85" s="59"/>
      <c r="D85" s="59"/>
      <c r="E85" s="59"/>
      <c r="F85" s="60"/>
      <c r="G85" s="59"/>
      <c r="H85" s="59"/>
      <c r="I85" s="59"/>
      <c r="J85" s="61"/>
    </row>
    <row r="86" spans="2:11" ht="10.95" customHeight="1" x14ac:dyDescent="0.25">
      <c r="B86" s="200"/>
      <c r="C86" s="200"/>
      <c r="D86" s="200"/>
      <c r="E86" s="200"/>
      <c r="F86" s="200"/>
      <c r="G86" s="200"/>
      <c r="H86" s="200"/>
      <c r="I86" s="200"/>
      <c r="J86" s="200"/>
    </row>
    <row r="87" spans="2:11" ht="14.4" thickBot="1" x14ac:dyDescent="0.3">
      <c r="B87" s="32"/>
      <c r="C87" s="32"/>
      <c r="D87" s="32"/>
      <c r="E87" s="32"/>
      <c r="F87" s="33"/>
      <c r="G87" s="32"/>
      <c r="H87" s="32"/>
      <c r="I87" s="32"/>
      <c r="J87" s="32"/>
    </row>
    <row r="88" spans="2:11" ht="13.2" customHeight="1" thickBot="1" x14ac:dyDescent="0.3">
      <c r="B88" s="183" t="s">
        <v>71</v>
      </c>
      <c r="C88" s="184"/>
      <c r="D88" s="184"/>
      <c r="E88" s="184"/>
      <c r="F88" s="184"/>
      <c r="G88" s="185" t="s">
        <v>72</v>
      </c>
      <c r="H88" s="185"/>
      <c r="I88" s="185"/>
      <c r="J88" s="186"/>
      <c r="K88" s="29"/>
    </row>
    <row r="89" spans="2:11" ht="57" customHeight="1" x14ac:dyDescent="0.25">
      <c r="B89" s="187" t="s">
        <v>73</v>
      </c>
      <c r="C89" s="92" t="s">
        <v>123</v>
      </c>
      <c r="D89" s="93"/>
      <c r="E89" s="92"/>
      <c r="F89" s="93"/>
      <c r="G89" s="91" t="s">
        <v>125</v>
      </c>
      <c r="H89" s="91"/>
      <c r="I89" s="91"/>
      <c r="J89" s="91"/>
    </row>
    <row r="90" spans="2:11" ht="15.75" customHeight="1" x14ac:dyDescent="0.25">
      <c r="B90" s="188"/>
      <c r="C90" s="94"/>
      <c r="D90" s="95"/>
      <c r="E90" s="94"/>
      <c r="F90" s="95"/>
      <c r="G90" s="91"/>
      <c r="H90" s="91"/>
      <c r="I90" s="91"/>
      <c r="J90" s="91"/>
    </row>
    <row r="91" spans="2:11" ht="61.5" customHeight="1" x14ac:dyDescent="0.25">
      <c r="B91" s="188"/>
      <c r="C91" s="96" t="s">
        <v>74</v>
      </c>
      <c r="D91" s="97"/>
      <c r="E91" s="84"/>
      <c r="F91" s="85"/>
      <c r="G91" s="91" t="s">
        <v>124</v>
      </c>
      <c r="H91" s="91"/>
      <c r="I91" s="91"/>
      <c r="J91" s="91"/>
    </row>
    <row r="92" spans="2:11" ht="39" customHeight="1" thickBot="1" x14ac:dyDescent="0.3">
      <c r="B92" s="189"/>
      <c r="C92" s="190" t="s">
        <v>75</v>
      </c>
      <c r="D92" s="191"/>
      <c r="E92" s="190" t="s">
        <v>76</v>
      </c>
      <c r="F92" s="192"/>
      <c r="G92" s="86"/>
      <c r="H92" s="87"/>
      <c r="I92" s="87"/>
      <c r="J92" s="88"/>
    </row>
    <row r="93" spans="2:11" x14ac:dyDescent="0.25">
      <c r="B93" s="32"/>
      <c r="C93" s="32"/>
      <c r="D93" s="32"/>
      <c r="E93" s="32"/>
      <c r="F93" s="33"/>
      <c r="G93" s="32"/>
      <c r="H93" s="32"/>
      <c r="I93" s="32"/>
      <c r="J93" s="32"/>
    </row>
    <row r="94" spans="2:11" x14ac:dyDescent="0.25">
      <c r="B94" s="32"/>
      <c r="C94" s="32"/>
      <c r="D94" s="32"/>
      <c r="E94" s="32"/>
      <c r="F94" s="33"/>
      <c r="G94" s="32"/>
      <c r="H94" s="32"/>
      <c r="I94" s="32"/>
      <c r="J94" s="32" t="s">
        <v>77</v>
      </c>
    </row>
    <row r="95" spans="2:11" x14ac:dyDescent="0.25">
      <c r="B95" s="32"/>
      <c r="C95" s="32"/>
      <c r="D95" s="32"/>
      <c r="E95" s="32"/>
      <c r="F95" s="33"/>
      <c r="G95" s="32"/>
      <c r="H95" s="32"/>
      <c r="I95" s="32"/>
      <c r="J95" s="32" t="s">
        <v>78</v>
      </c>
    </row>
    <row r="96" spans="2:11" x14ac:dyDescent="0.25">
      <c r="B96" s="32"/>
      <c r="C96" s="32"/>
      <c r="D96" s="32"/>
      <c r="E96" s="32"/>
      <c r="F96" s="33"/>
      <c r="G96" s="32"/>
      <c r="H96" s="32"/>
      <c r="I96" s="32"/>
      <c r="J96" s="32" t="s">
        <v>79</v>
      </c>
    </row>
    <row r="97" spans="2:10" ht="14.4" x14ac:dyDescent="0.25">
      <c r="B97" s="32"/>
      <c r="C97" s="32"/>
      <c r="D97" s="32"/>
      <c r="E97" s="32"/>
      <c r="F97" s="33"/>
      <c r="G97" s="32"/>
      <c r="H97" s="32"/>
      <c r="I97" s="32"/>
      <c r="J97" s="62" t="s">
        <v>80</v>
      </c>
    </row>
  </sheetData>
  <protectedRanges>
    <protectedRange sqref="F40" name="Columnas A a D_1_2"/>
    <protectedRange sqref="F41" name="Columnas A a D_1_3"/>
    <protectedRange sqref="F42" name="Columnas A a D_1_4"/>
    <protectedRange sqref="F43" name="Columnas A a D_1_5"/>
    <protectedRange sqref="F44" name="Columnas A a D_1_7"/>
    <protectedRange sqref="F45" name="Columnas A a D_1_8"/>
    <protectedRange sqref="F46" name="Columnas A a D_1_10"/>
    <protectedRange sqref="F47:F48" name="Columnas A a D_1_11"/>
  </protectedRanges>
  <mergeCells count="113">
    <mergeCell ref="B77:J78"/>
    <mergeCell ref="B79:J79"/>
    <mergeCell ref="B80:J80"/>
    <mergeCell ref="B81:C81"/>
    <mergeCell ref="D81:E81"/>
    <mergeCell ref="F81:G81"/>
    <mergeCell ref="H81:I81"/>
    <mergeCell ref="B74:J74"/>
    <mergeCell ref="B75:C75"/>
    <mergeCell ref="B88:F88"/>
    <mergeCell ref="G88:J88"/>
    <mergeCell ref="B89:B92"/>
    <mergeCell ref="C92:D92"/>
    <mergeCell ref="E92:F92"/>
    <mergeCell ref="B82:C82"/>
    <mergeCell ref="D82:E82"/>
    <mergeCell ref="F82:G82"/>
    <mergeCell ref="H82:I82"/>
    <mergeCell ref="B83:J84"/>
    <mergeCell ref="B86:J86"/>
    <mergeCell ref="D75:E75"/>
    <mergeCell ref="F75:G75"/>
    <mergeCell ref="H75:I75"/>
    <mergeCell ref="B76:C76"/>
    <mergeCell ref="D76:E76"/>
    <mergeCell ref="F76:G76"/>
    <mergeCell ref="H76:I76"/>
    <mergeCell ref="D66:E66"/>
    <mergeCell ref="D67:E67"/>
    <mergeCell ref="D68:E68"/>
    <mergeCell ref="B70:G70"/>
    <mergeCell ref="B71:J71"/>
    <mergeCell ref="B72:J72"/>
    <mergeCell ref="B62:C62"/>
    <mergeCell ref="D62:E62"/>
    <mergeCell ref="B64:J64"/>
    <mergeCell ref="D65:E65"/>
    <mergeCell ref="D69:E69"/>
    <mergeCell ref="B49:G49"/>
    <mergeCell ref="I56:J56"/>
    <mergeCell ref="B58:J58"/>
    <mergeCell ref="B59:C59"/>
    <mergeCell ref="D59:E59"/>
    <mergeCell ref="B60:C60"/>
    <mergeCell ref="D60:E60"/>
    <mergeCell ref="B50:J50"/>
    <mergeCell ref="B51:J51"/>
    <mergeCell ref="B52:J52"/>
    <mergeCell ref="B54:J54"/>
    <mergeCell ref="B55:C56"/>
    <mergeCell ref="D55:E55"/>
    <mergeCell ref="G55:H55"/>
    <mergeCell ref="I55:J55"/>
    <mergeCell ref="D56:E56"/>
    <mergeCell ref="G56:H56"/>
    <mergeCell ref="B47:C47"/>
    <mergeCell ref="B32:C32"/>
    <mergeCell ref="B35:C35"/>
    <mergeCell ref="B38:C38"/>
    <mergeCell ref="B39:C39"/>
    <mergeCell ref="B40:C40"/>
    <mergeCell ref="B41:C41"/>
    <mergeCell ref="B61:C61"/>
    <mergeCell ref="D61:E61"/>
    <mergeCell ref="B48:C48"/>
    <mergeCell ref="B26:C26"/>
    <mergeCell ref="B27:C27"/>
    <mergeCell ref="B33:C33"/>
    <mergeCell ref="B34:C34"/>
    <mergeCell ref="B42:C42"/>
    <mergeCell ref="B43:C43"/>
    <mergeCell ref="B44:C44"/>
    <mergeCell ref="B45:C45"/>
    <mergeCell ref="B46:C46"/>
    <mergeCell ref="B1:J1"/>
    <mergeCell ref="B2:J2"/>
    <mergeCell ref="E3:J3"/>
    <mergeCell ref="E4:F4"/>
    <mergeCell ref="H4:J4"/>
    <mergeCell ref="B6:C6"/>
    <mergeCell ref="D6:J6"/>
    <mergeCell ref="B18:C18"/>
    <mergeCell ref="B19:C19"/>
    <mergeCell ref="B10:J10"/>
    <mergeCell ref="B12:J12"/>
    <mergeCell ref="B13:J13"/>
    <mergeCell ref="B15:J15"/>
    <mergeCell ref="B16:J16"/>
    <mergeCell ref="B17:J17"/>
    <mergeCell ref="G89:J90"/>
    <mergeCell ref="C89:D90"/>
    <mergeCell ref="E89:F90"/>
    <mergeCell ref="C91:D91"/>
    <mergeCell ref="G91:J91"/>
    <mergeCell ref="B7:C7"/>
    <mergeCell ref="D7:J7"/>
    <mergeCell ref="B8:I8"/>
    <mergeCell ref="B9:C9"/>
    <mergeCell ref="D9:E9"/>
    <mergeCell ref="F9:G9"/>
    <mergeCell ref="H9:J9"/>
    <mergeCell ref="B20:C20"/>
    <mergeCell ref="B21:C21"/>
    <mergeCell ref="B22:C22"/>
    <mergeCell ref="B23:C23"/>
    <mergeCell ref="B28:C28"/>
    <mergeCell ref="B29:C29"/>
    <mergeCell ref="B30:C30"/>
    <mergeCell ref="B31:C31"/>
    <mergeCell ref="B36:C36"/>
    <mergeCell ref="B37:C37"/>
    <mergeCell ref="B24:C24"/>
    <mergeCell ref="B25:C25"/>
  </mergeCells>
  <conditionalFormatting sqref="I38 F38:F41 F43:F44">
    <cfRule type="expression" dxfId="9" priority="29">
      <formula>AND($A38&lt;&gt;0,$E38&lt;&gt;0,$F38=0)</formula>
    </cfRule>
  </conditionalFormatting>
  <conditionalFormatting sqref="F42">
    <cfRule type="cellIs" dxfId="8" priority="14" operator="notEqual">
      <formula>0</formula>
    </cfRule>
  </conditionalFormatting>
  <conditionalFormatting sqref="F42 F47:F48">
    <cfRule type="expression" dxfId="7" priority="15">
      <formula>AND(#REF!&lt;&gt;0,$D42&lt;&gt;0,$E42=0)</formula>
    </cfRule>
  </conditionalFormatting>
  <conditionalFormatting sqref="F43:F44">
    <cfRule type="expression" dxfId="6" priority="11">
      <formula>AND($A43&lt;&gt;0,$D43&lt;&gt;0,$E43=0)</formula>
    </cfRule>
    <cfRule type="cellIs" dxfId="5" priority="12" operator="notEqual">
      <formula>0</formula>
    </cfRule>
  </conditionalFormatting>
  <conditionalFormatting sqref="F45">
    <cfRule type="cellIs" dxfId="4" priority="7" operator="notEqual">
      <formula>0</formula>
    </cfRule>
  </conditionalFormatting>
  <conditionalFormatting sqref="F45">
    <cfRule type="expression" dxfId="3" priority="6">
      <formula>AND($A45&lt;&gt;0,$D45&lt;&gt;0,$E45=0)</formula>
    </cfRule>
  </conditionalFormatting>
  <conditionalFormatting sqref="F47:F48">
    <cfRule type="cellIs" dxfId="2" priority="1" operator="notEqual">
      <formula>0</formula>
    </cfRule>
  </conditionalFormatting>
  <conditionalFormatting sqref="F46">
    <cfRule type="cellIs" dxfId="1" priority="4" operator="notEqual">
      <formula>0</formula>
    </cfRule>
  </conditionalFormatting>
  <conditionalFormatting sqref="F46:F48">
    <cfRule type="expression" dxfId="0" priority="5">
      <formula>AND(#REF!&lt;&gt;0,$E46&lt;&gt;0,$F46=0)</formula>
    </cfRule>
  </conditionalFormatting>
  <hyperlinks>
    <hyperlink ref="J97" r:id="rId1" xr:uid="{00000000-0004-0000-0000-000000000000}"/>
  </hyperlinks>
  <pageMargins left="0.7" right="0.7" top="0.75" bottom="0.75" header="0.3" footer="0.3"/>
  <pageSetup scale="48"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'C:\Users\mirel\Downloads\[Anexo 2. Guia ident de trámites proy APROB V.24.01.2023 SANTUARIO (1).xlsx]Listas desplegables'!#REF!</xm:f>
          </x14:formula1>
          <xm:sqref>J8 D5 F5 H5 B66:B69 J5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F3.2. Guia Identif. Trámite (2</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miladis rendon lopez</dc:creator>
  <cp:lastModifiedBy>JOSE LEANDRO PESTANA CHAVERRA</cp:lastModifiedBy>
  <cp:lastPrinted>2023-03-29T21:31:35Z</cp:lastPrinted>
  <dcterms:created xsi:type="dcterms:W3CDTF">2023-03-27T17:17:58Z</dcterms:created>
  <dcterms:modified xsi:type="dcterms:W3CDTF">2023-04-27T20:40:30Z</dcterms:modified>
</cp:coreProperties>
</file>