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D:\Info Gobernación\Ciclo viabilidad y aprobacion Nuevo SGR\Ajustes\Departamentales\2023003050085 - Red vial San Jose de la Montaña\Documentos aprobación ajuste - 2023003050085\"/>
    </mc:Choice>
  </mc:AlternateContent>
  <xr:revisionPtr revIDLastSave="0" documentId="8_{0D446F58-5697-4C9F-BF94-B88898898657}" xr6:coauthVersionLast="47" xr6:coauthVersionMax="47" xr10:uidLastSave="{00000000-0000-0000-0000-000000000000}"/>
  <bookViews>
    <workbookView xWindow="-98" yWindow="-98" windowWidth="21795" windowHeight="12975" tabRatio="1000" xr2:uid="{00000000-000D-0000-FFFF-FFFF00000000}"/>
  </bookViews>
  <sheets>
    <sheet name="F4.1 Concepto Ajuste_Aprobados" sheetId="20" r:id="rId1"/>
    <sheet name="F4.2. Guia identif tram." sheetId="21" state="hidden" r:id="rId2"/>
    <sheet name="Marco normativo relacionado" sheetId="17" state="hidden" r:id="rId3"/>
    <sheet name="FORMATO" sheetId="13" state="hidden" r:id="rId4"/>
    <sheet name="CTUS+CV" sheetId="10" state="hidden" r:id="rId5"/>
    <sheet name="Listas desplegables" sheetId="4" r:id="rId6"/>
    <sheet name="Fuentes requieren CTUS" sheetId="15" r:id="rId7"/>
    <sheet name="Lista de mpios" sheetId="9" state="hidden" r:id="rId8"/>
    <sheet name="Hoja1" sheetId="11" state="hidden" r:id="rId9"/>
  </sheets>
  <externalReferences>
    <externalReference r:id="rId10"/>
  </externalReferences>
  <definedNames>
    <definedName name="_xlnm._FilterDatabase" localSheetId="0" hidden="1">'F4.1 Concepto Ajuste_Aprobados'!$B$62:$L$66</definedName>
    <definedName name="_xlnm._FilterDatabase" localSheetId="5" hidden="1">'Listas desplegables'!$A$1:$C$52</definedName>
    <definedName name="_xlnm.Print_Area" localSheetId="0">'F4.1 Concepto Ajuste_Aprobados'!$A$1:$L$128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20" l="1"/>
  <c r="J41" i="21" l="1"/>
  <c r="J33" i="21"/>
  <c r="I33" i="21"/>
  <c r="J32" i="21"/>
  <c r="K32" i="21" s="1"/>
  <c r="I31" i="21"/>
  <c r="K31" i="21" s="1"/>
  <c r="I30" i="21"/>
  <c r="K30" i="21" s="1"/>
  <c r="I29" i="21"/>
  <c r="K29" i="21" s="1"/>
  <c r="J28" i="21"/>
  <c r="I28" i="21"/>
  <c r="I27" i="21"/>
  <c r="K27" i="21" s="1"/>
  <c r="I26" i="21"/>
  <c r="K26" i="21" s="1"/>
  <c r="I25" i="21"/>
  <c r="K25" i="21" s="1"/>
  <c r="J24" i="21"/>
  <c r="I24" i="21"/>
  <c r="J23" i="21"/>
  <c r="I23" i="21"/>
  <c r="I22" i="21"/>
  <c r="K22" i="21" s="1"/>
  <c r="J21" i="21"/>
  <c r="I21" i="21"/>
  <c r="J20" i="21"/>
  <c r="I20" i="21"/>
  <c r="I55" i="21"/>
  <c r="K54" i="21"/>
  <c r="J53" i="21"/>
  <c r="J55" i="21" s="1"/>
  <c r="K48" i="21"/>
  <c r="K47" i="21"/>
  <c r="K46" i="21"/>
  <c r="I74" i="20"/>
  <c r="I66" i="20"/>
  <c r="D66" i="20"/>
  <c r="K20" i="21" l="1"/>
  <c r="C79" i="20"/>
  <c r="F79" i="20"/>
  <c r="K55" i="21"/>
  <c r="K28" i="21"/>
  <c r="K33" i="21"/>
  <c r="K24" i="21"/>
  <c r="K23" i="21"/>
  <c r="I34" i="21"/>
  <c r="J34" i="21"/>
  <c r="K21" i="21"/>
  <c r="I67" i="20"/>
  <c r="K53" i="21"/>
  <c r="I75" i="20"/>
  <c r="B79" i="20" l="1"/>
  <c r="K34" i="21"/>
  <c r="H41" i="21"/>
  <c r="K6" i="13" l="1"/>
  <c r="K7" i="13"/>
  <c r="K8" i="13"/>
  <c r="K9" i="13"/>
  <c r="K12" i="13"/>
  <c r="K16" i="13"/>
  <c r="K17" i="13"/>
  <c r="K5" i="13"/>
  <c r="I15" i="13"/>
  <c r="K15" i="13" s="1"/>
  <c r="I14" i="13"/>
  <c r="K14" i="13" s="1"/>
  <c r="I13" i="13"/>
  <c r="K13" i="13" s="1"/>
  <c r="I10" i="13"/>
  <c r="K10" i="13" s="1"/>
  <c r="I11" i="13"/>
  <c r="K11" i="13" s="1"/>
  <c r="I9" i="13"/>
  <c r="K22" i="13" l="1"/>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el alcance geográfico en la guía</t>
      </text>
    </comment>
  </commentList>
</comments>
</file>

<file path=xl/sharedStrings.xml><?xml version="1.0" encoding="utf-8"?>
<sst xmlns="http://schemas.openxmlformats.org/spreadsheetml/2006/main" count="4928" uniqueCount="2017">
  <si>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</si>
  <si>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</si>
  <si>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</si>
  <si>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</si>
  <si>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</si>
  <si>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</si>
  <si>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</si>
  <si>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</si>
  <si>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</si>
  <si>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</si>
  <si>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</si>
  <si>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</si>
  <si>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</si>
  <si>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</si>
  <si>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</si>
  <si>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</si>
  <si>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</si>
  <si>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</si>
  <si>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</si>
  <si>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</si>
  <si>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</si>
  <si>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</si>
  <si>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</si>
  <si>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</si>
  <si>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</si>
  <si>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</si>
  <si>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</si>
  <si>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</si>
  <si>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</si>
  <si>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</si>
  <si>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</si>
  <si>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</si>
  <si>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</si>
  <si>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</si>
  <si>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</si>
  <si>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</si>
  <si>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</si>
  <si>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</si>
  <si>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</si>
  <si>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</si>
  <si>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</si>
  <si>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</si>
  <si>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</si>
  <si>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</si>
  <si>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</si>
  <si>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</si>
  <si>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</si>
  <si>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</si>
  <si>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</si>
  <si>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</si>
  <si>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</si>
  <si>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</si>
  <si>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</si>
  <si>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</si>
  <si>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</si>
  <si>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</si>
  <si>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</si>
  <si>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</si>
  <si>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</si>
  <si>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</si>
  <si>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</si>
  <si>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</si>
  <si>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</si>
  <si>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</si>
  <si>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</si>
  <si>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</si>
  <si>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</si>
  <si>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</si>
  <si>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</si>
  <si>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</si>
  <si>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</si>
  <si>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</si>
  <si>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</si>
  <si>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</si>
  <si>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</si>
  <si>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</si>
  <si>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</si>
  <si>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</si>
  <si>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</si>
  <si>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</si>
  <si>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</si>
  <si>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</si>
  <si>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</si>
  <si>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</si>
  <si>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</si>
  <si>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</si>
  <si>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</si>
  <si>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</si>
  <si>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</si>
  <si>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</si>
  <si>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</si>
  <si>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</si>
  <si>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</si>
  <si>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</si>
  <si>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</si>
  <si>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</si>
  <si>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</si>
  <si>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</si>
  <si>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</si>
  <si>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</si>
  <si>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</si>
  <si>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</si>
  <si>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</si>
  <si>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</si>
  <si>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</si>
  <si>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</si>
  <si>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</si>
  <si>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</si>
  <si>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</si>
  <si>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</si>
  <si>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</si>
  <si>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</si>
  <si>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</si>
  <si>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</si>
  <si>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</si>
  <si>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</si>
  <si>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</si>
  <si>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</si>
  <si>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</si>
  <si>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</si>
  <si>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</si>
  <si>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</si>
  <si>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</si>
  <si>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</si>
  <si>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</si>
  <si>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</si>
  <si>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</si>
  <si>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</si>
  <si>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</si>
  <si>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</si>
  <si>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</si>
  <si>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</si>
  <si>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</si>
  <si>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</si>
  <si>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</si>
  <si>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</si>
  <si>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</si>
  <si>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</si>
  <si>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</si>
  <si>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</si>
  <si>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</si>
  <si>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</si>
  <si>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</si>
  <si>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</si>
  <si>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</si>
  <si>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rPr>
      <t xml:space="preserve">1. </t>
    </r>
    <r>
      <rPr>
        <sz val="6"/>
        <rFont val="Avenir Next"/>
      </rPr>
      <t>Proyecto formulado en la Metodología General Ajustada (MGA).</t>
    </r>
  </si>
  <si>
    <r>
      <rPr>
        <b/>
        <sz val="6"/>
        <rFont val="Avenir Next"/>
      </rPr>
      <t xml:space="preserve">2. </t>
    </r>
    <r>
      <rPr>
        <sz val="6"/>
        <rFont val="Avenir Next"/>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</si>
  <si>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rPr>
      <t xml:space="preserve">4. </t>
    </r>
    <r>
      <rPr>
        <sz val="6"/>
        <rFont val="Avenir Next"/>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</si>
  <si>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</si>
  <si>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rPr>
      <t xml:space="preserve">2. </t>
    </r>
    <r>
      <rPr>
        <sz val="6"/>
        <rFont val="Avenir Next"/>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</si>
  <si>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rPr>
      <t xml:space="preserve">4. </t>
    </r>
    <r>
      <rPr>
        <sz val="6"/>
        <rFont val="Avenir Next"/>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</si>
  <si>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rPr>
      <t xml:space="preserve">5. </t>
    </r>
    <r>
      <rPr>
        <sz val="6"/>
        <rFont val="Avenir Next"/>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</si>
  <si>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rPr>
      <t xml:space="preserve">6. </t>
    </r>
    <r>
      <rPr>
        <sz val="6"/>
        <rFont val="Avenir Next"/>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</si>
  <si>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rPr>
      <t xml:space="preserve">1. </t>
    </r>
    <r>
      <rPr>
        <sz val="6"/>
        <rFont val="Avenir Next"/>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</si>
  <si>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rPr>
      <t xml:space="preserve">Artículo 4.1.2.1.4. Requisitos generales adicionales para proyectos de inversión que incluyan como uno de sus componentes la compra de predios.
</t>
    </r>
    <r>
      <rPr>
        <sz val="6"/>
        <rFont val="Avenir Next"/>
      </rPr>
      <t>Los proyectos de inversión en fase II y III que incluyan como uno de sus componentes la compra de predios, además de los requisitos generales aplicables, deben presentar los siguientes:</t>
    </r>
  </si>
  <si>
    <r>
      <rPr>
        <b/>
        <sz val="6"/>
        <rFont val="Avenir Next"/>
      </rPr>
      <t xml:space="preserve">1. </t>
    </r>
    <r>
      <rPr>
        <sz val="6"/>
        <rFont val="Avenir Next"/>
      </rPr>
      <t>Plano de localización.</t>
    </r>
  </si>
  <si>
    <r>
      <rPr>
        <b/>
        <sz val="6"/>
        <rFont val="Avenir Next"/>
      </rPr>
      <t xml:space="preserve">2. </t>
    </r>
    <r>
      <rPr>
        <sz val="6"/>
        <rFont val="Avenir Next"/>
      </rPr>
      <t>Estudio de alternativas de los predios, en el cual se identifique y sustente técnica, jurídica y financieramente la selección de los predios a comprar.</t>
    </r>
  </si>
  <si>
    <r>
      <rPr>
        <b/>
        <sz val="6"/>
        <rFont val="Avenir Next"/>
      </rPr>
      <t xml:space="preserve">3. </t>
    </r>
    <r>
      <rPr>
        <sz val="6"/>
        <rFont val="Avenir Next"/>
      </rPr>
      <t>El certificado de que trata el numeral 4º del artículo 4.1.2.1.1 del presente acuerdo debe además especificar usos, tratamiento, índices de ocupación y construcción aplicable a los predios seleccionados.</t>
    </r>
  </si>
  <si>
    <r>
      <rPr>
        <b/>
        <sz val="6"/>
        <rFont val="Avenir Next"/>
      </rPr>
      <t xml:space="preserve">4. </t>
    </r>
    <r>
      <rPr>
        <sz val="6"/>
        <rFont val="Avenir Next"/>
      </rPr>
      <t>Avalúo comercial de los predios seleccionados elaborado por el Instituto Geográfico Agustín Codazzi (IGAC) o por persona natural o jurídica competente.</t>
    </r>
  </si>
  <si>
    <r>
      <rPr>
        <b/>
        <sz val="6"/>
        <rFont val="Avenir Next"/>
      </rPr>
      <t xml:space="preserve">5. </t>
    </r>
    <r>
      <rPr>
        <sz val="6"/>
        <rFont val="Avenir Next"/>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</si>
  <si>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rPr>
      <t xml:space="preserve">Parágrafo. </t>
    </r>
    <r>
      <rPr>
        <sz val="6"/>
        <rFont val="Avenir Next"/>
      </rPr>
      <t>No se podrán financiar proyectos cuyo único componente sea la compra de predios.</t>
    </r>
  </si>
  <si>
    <r>
      <rPr>
        <sz val="6"/>
        <rFont val="Avenir Next"/>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rPr>
      <t xml:space="preserve">Parágrafo. </t>
    </r>
    <r>
      <rPr>
        <sz val="6"/>
        <rFont val="Avenir Next"/>
      </rPr>
      <t>En el evento en que las licencias o permisos no sean otorgados procederá la liberación de recursos en los términos señalados en el artículo 4.4.3.2. del presente acuerdo.</t>
    </r>
  </si>
  <si>
    <r>
      <rPr>
        <b/>
        <sz val="6"/>
        <rFont val="Avenir Next"/>
      </rPr>
      <t xml:space="preserve">1. </t>
    </r>
    <r>
      <rPr>
        <sz val="6"/>
        <rFont val="Avenir Next"/>
      </rPr>
      <t>Certificado suscrito por el representante legal de la entidad que presenta el proyecto, en el cual se defina:</t>
    </r>
    <r>
      <rPr>
        <sz val="6"/>
        <color rgb="FF000000"/>
        <rFont val="Avenir Next"/>
      </rPr>
      <t xml:space="preserve">
a) La entidad titular de la maquinaria.
b) La entidad responsable de la administración, cuidado y custodia. En caso de ser una entidad diferente a la entidad titular se debe adjuntar aval por dicha entidad.</t>
    </r>
  </si>
  <si>
    <r>
      <rPr>
        <b/>
        <sz val="6"/>
        <rFont val="Avenir Next"/>
      </rPr>
      <t xml:space="preserve">2. </t>
    </r>
    <r>
      <rPr>
        <sz val="6"/>
        <rFont val="Avenir Next"/>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</si>
  <si>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rPr>
      <t xml:space="preserve">1. </t>
    </r>
    <r>
      <rPr>
        <sz val="6"/>
        <rFont val="Avenir Next"/>
      </rPr>
      <t>Documento suscrito por el representante legal de la entidad territorial que contenga:</t>
    </r>
    <r>
      <rPr>
        <sz val="6"/>
        <color rgb="FF000000"/>
        <rFont val="Avenir Next"/>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</si>
  <si>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rPr>
      <t xml:space="preserve">2. </t>
    </r>
    <r>
      <rPr>
        <sz val="6"/>
        <rFont val="Avenir Next"/>
      </rPr>
      <t>Copia del último informe de supervisión o de interventoría según corresponda y soporte fotográfico.</t>
    </r>
  </si>
  <si>
    <r>
      <rPr>
        <b/>
        <sz val="6"/>
        <rFont val="Avenir Next"/>
      </rPr>
      <t xml:space="preserve">3. </t>
    </r>
    <r>
      <rPr>
        <sz val="6"/>
        <rFont val="Avenir Next"/>
      </rPr>
      <t>Documento técnico suscrito por el supervisor o interventor, según corresponda, en el cual se detalle el estado actual de ejecución física y financiera del proyecto inicial.</t>
    </r>
  </si>
  <si>
    <r>
      <rPr>
        <b/>
        <sz val="6"/>
        <rFont val="Avenir Next"/>
      </rPr>
      <t xml:space="preserve">4. </t>
    </r>
    <r>
      <rPr>
        <sz val="6"/>
        <rFont val="Avenir Next"/>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</si>
  <si>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rPr>
      <t xml:space="preserve">1. </t>
    </r>
    <r>
      <rPr>
        <sz val="6"/>
        <rFont val="Avenir Next"/>
      </rPr>
      <t>Carta de intención que soporte el monto de la cofinanciación registrado en la MGA, suscrita por el ordenador del gasto o quien haga sus veces en la respectiva entidad del orden nacional.</t>
    </r>
  </si>
  <si>
    <r>
      <rPr>
        <b/>
        <sz val="6"/>
        <rFont val="Avenir Next"/>
      </rPr>
      <t xml:space="preserve">2. </t>
    </r>
    <r>
      <rPr>
        <sz val="6"/>
        <rFont val="Avenir Next"/>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</si>
  <si>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rPr>
      <t xml:space="preserve">1. </t>
    </r>
    <r>
      <rPr>
        <sz val="6"/>
        <rFont val="Avenir Next"/>
      </rPr>
      <t>Copia de la aprobación de la valoración de obligaciones contingentes expedida por el Ministerio de Hacienda y Crédito Público.</t>
    </r>
  </si>
  <si>
    <r>
      <rPr>
        <b/>
        <sz val="6"/>
        <rFont val="Avenir Next"/>
      </rPr>
      <t xml:space="preserve">2. </t>
    </r>
    <r>
      <rPr>
        <sz val="6"/>
        <rFont val="Avenir Next"/>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</si>
  <si>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rPr>
      <t xml:space="preserve">3. </t>
    </r>
    <r>
      <rPr>
        <sz val="6"/>
        <rFont val="Avenir Next"/>
      </rPr>
      <t>Copia de la aprobación de las cláusulas contractuales y financieras cuando se trate de proyectos cofinanciados por la Nación, expedida por el Ministerio de Hacienda y Crédito Público.</t>
    </r>
  </si>
  <si>
    <r>
      <rPr>
        <b/>
        <sz val="6"/>
        <rFont val="Avenir Next"/>
      </rPr>
      <t xml:space="preserve">1. </t>
    </r>
    <r>
      <rPr>
        <sz val="6"/>
        <rFont val="Avenir Next"/>
      </rPr>
      <t>Proyecto formulado en la MGA.</t>
    </r>
  </si>
  <si>
    <r>
      <rPr>
        <b/>
        <sz val="6"/>
        <rFont val="Avenir Next"/>
      </rPr>
      <t xml:space="preserve">2. </t>
    </r>
    <r>
      <rPr>
        <sz val="6"/>
        <rFont val="Avenir Next"/>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</si>
  <si>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rPr>
      <t xml:space="preserve">3. </t>
    </r>
    <r>
      <rPr>
        <sz val="6"/>
        <rFont val="Avenir Next"/>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</si>
  <si>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rPr>
      <t xml:space="preserve">a. </t>
    </r>
    <r>
      <rPr>
        <sz val="6"/>
        <rFont val="Avenir Next"/>
      </rPr>
      <t>Localización exacta de la obra.</t>
    </r>
  </si>
  <si>
    <r>
      <rPr>
        <b/>
        <sz val="6"/>
        <rFont val="Avenir Next"/>
      </rPr>
      <t xml:space="preserve">b. </t>
    </r>
    <r>
      <rPr>
        <sz val="6"/>
        <rFont val="Avenir Next"/>
      </rPr>
      <t>Estudios hidrológico e hidráulico.</t>
    </r>
  </si>
  <si>
    <r>
      <rPr>
        <b/>
        <sz val="6"/>
        <rFont val="Avenir Next"/>
      </rPr>
      <t xml:space="preserve">c. </t>
    </r>
    <r>
      <rPr>
        <sz val="6"/>
        <rFont val="Avenir Next"/>
      </rPr>
      <t>Estudios geológico y geotécnico.</t>
    </r>
  </si>
  <si>
    <r>
      <rPr>
        <b/>
        <sz val="6"/>
        <rFont val="Avenir Next"/>
      </rPr>
      <t xml:space="preserve">d. </t>
    </r>
    <r>
      <rPr>
        <sz val="6"/>
        <rFont val="Avenir Next"/>
      </rPr>
      <t>Estudios de suelos.</t>
    </r>
  </si>
  <si>
    <r>
      <rPr>
        <b/>
        <sz val="6"/>
        <rFont val="Avenir Next"/>
      </rPr>
      <t xml:space="preserve">e. </t>
    </r>
    <r>
      <rPr>
        <sz val="6"/>
        <rFont val="Avenir Next"/>
      </rPr>
      <t>Diseño de estructuras.</t>
    </r>
  </si>
  <si>
    <r>
      <rPr>
        <b/>
        <sz val="6"/>
        <rFont val="Avenir Next"/>
      </rPr>
      <t xml:space="preserve">f. </t>
    </r>
    <r>
      <rPr>
        <sz val="6"/>
        <rFont val="Avenir Next"/>
      </rPr>
      <t>Planos de construcción generales y de detalle, como planta, perfiles, cortes, estructurales y obras de drenaje.</t>
    </r>
  </si>
  <si>
    <r>
      <rPr>
        <b/>
        <sz val="6"/>
        <rFont val="Avenir Next"/>
      </rPr>
      <t xml:space="preserve">g. </t>
    </r>
    <r>
      <rPr>
        <sz val="6"/>
        <rFont val="Avenir Next"/>
      </rPr>
      <t>Proceso constructivo del proyecto.</t>
    </r>
  </si>
  <si>
    <r>
      <rPr>
        <b/>
        <sz val="6"/>
        <rFont val="Avenir Next"/>
      </rPr>
      <t xml:space="preserve">h. </t>
    </r>
    <r>
      <rPr>
        <sz val="6"/>
        <rFont val="Avenir Next"/>
      </rPr>
      <t>Estudios ambientales de conformidad con la Ley 1682 de 2013 (literal c del artículo 7 y artículo 39) y el costeo para su implementación.</t>
    </r>
  </si>
  <si>
    <r>
      <rPr>
        <b/>
        <sz val="6"/>
        <rFont val="Avenir Next"/>
      </rPr>
      <t xml:space="preserve">i. </t>
    </r>
    <r>
      <rPr>
        <sz val="6"/>
        <rFont val="Avenir Next"/>
      </rPr>
      <t>Plan de manejo de tránsito y el costeo para su implementación.</t>
    </r>
  </si>
  <si>
    <r>
      <rPr>
        <b/>
        <sz val="6"/>
        <rFont val="Avenir Next"/>
      </rPr>
      <t xml:space="preserve">1. </t>
    </r>
    <r>
      <rPr>
        <sz val="6"/>
        <rFont val="Avenir Next"/>
      </rPr>
      <t>Certificado en donde conste que la intervención en la vía es competencia de la entidad. Si la intervención en la vía es competencia de otra entidad, documento que avale la intervención a realizar.</t>
    </r>
  </si>
  <si>
    <r>
      <rPr>
        <b/>
        <sz val="6"/>
        <rFont val="Avenir Next"/>
      </rPr>
      <t xml:space="preserve">2. </t>
    </r>
    <r>
      <rPr>
        <sz val="6"/>
        <rFont val="Avenir Next"/>
      </rPr>
      <t>Levantamiento topográfico.</t>
    </r>
  </si>
  <si>
    <r>
      <rPr>
        <b/>
        <sz val="6"/>
        <rFont val="Avenir Next"/>
      </rPr>
      <t xml:space="preserve">3. </t>
    </r>
    <r>
      <rPr>
        <sz val="6"/>
        <rFont val="Avenir Next"/>
      </rPr>
      <t>Diseño geométrico para vías nuevas o proyectos que cambien alineamiento de la vía.</t>
    </r>
  </si>
  <si>
    <r>
      <rPr>
        <b/>
        <sz val="6"/>
        <rFont val="Avenir Next"/>
      </rPr>
      <t xml:space="preserve">4. </t>
    </r>
    <r>
      <rPr>
        <sz val="6"/>
        <rFont val="Avenir Next"/>
      </rPr>
      <t>Estudio de tránsito.</t>
    </r>
  </si>
  <si>
    <r>
      <rPr>
        <b/>
        <sz val="6"/>
        <rFont val="Avenir Next"/>
      </rPr>
      <t xml:space="preserve">5. </t>
    </r>
    <r>
      <rPr>
        <sz val="6"/>
        <rFont val="Avenir Next"/>
      </rPr>
      <t>Diseño de estructura del pavimento.</t>
    </r>
  </si>
  <si>
    <r>
      <rPr>
        <b/>
        <sz val="6"/>
        <rFont val="Avenir Next"/>
      </rPr>
      <t xml:space="preserve">6. </t>
    </r>
    <r>
      <rPr>
        <sz val="6"/>
        <rFont val="Avenir Next"/>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</si>
  <si>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rPr>
      <t xml:space="preserve">7. </t>
    </r>
    <r>
      <rPr>
        <sz val="6"/>
        <rFont val="Avenir Next"/>
      </rPr>
      <t>Estudios y diseños definitivos de los puntos críticos incluidos dentro del tramo del proyecto a presentar, puntos críticos del orden geológico, geotécnico, de suelos, hidráulico, drenaje, entre otros.</t>
    </r>
  </si>
  <si>
    <r>
      <rPr>
        <b/>
        <sz val="6"/>
        <rFont val="Avenir Next"/>
      </rPr>
      <t xml:space="preserve">8. </t>
    </r>
    <r>
      <rPr>
        <sz val="6"/>
        <rFont val="Avenir Next"/>
      </rPr>
      <t>Estudios y diseños definitivos de estructuras especiales como puentes y túneles.</t>
    </r>
  </si>
  <si>
    <r>
      <rPr>
        <b/>
        <sz val="6"/>
        <rFont val="Avenir Next"/>
      </rPr>
      <t xml:space="preserve">10. </t>
    </r>
    <r>
      <rPr>
        <sz val="6"/>
        <rFont val="Avenir Next"/>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</si>
  <si>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rPr>
      <t xml:space="preserve">11. </t>
    </r>
    <r>
      <rPr>
        <sz val="6"/>
        <rFont val="Avenir Next"/>
      </rPr>
      <t>Certificado de que la vía a intervenir cuenta con redes de servicios públicos en buen estado y que no se planean intervenir.</t>
    </r>
  </si>
  <si>
    <r>
      <rPr>
        <b/>
        <sz val="6"/>
        <rFont val="Avenir Next"/>
      </rPr>
      <t xml:space="preserve">12. </t>
    </r>
    <r>
      <rPr>
        <sz val="6"/>
        <rFont val="Avenir Next"/>
      </rPr>
      <t>Esquema de localización o certificación de la ubicación de las fuentes de materiales que van a realizar y garanticen el suministro con las distancias de acarreo.</t>
    </r>
  </si>
  <si>
    <r>
      <rPr>
        <b/>
        <sz val="6"/>
        <rFont val="Avenir Next"/>
      </rPr>
      <t xml:space="preserve">13. </t>
    </r>
    <r>
      <rPr>
        <sz val="6"/>
        <rFont val="Avenir Next"/>
      </rPr>
      <t>Para vías primarias, certificado en el que conste que la vía está acorde con el Plan de Adaptación al Cambio Climático de la Red Vial Primaria de Colombia.</t>
    </r>
  </si>
  <si>
    <r>
      <rPr>
        <b/>
        <sz val="6"/>
        <rFont val="Avenir Next"/>
      </rPr>
      <t xml:space="preserve">14. </t>
    </r>
    <r>
      <rPr>
        <sz val="6"/>
        <rFont val="Avenir Next"/>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</si>
  <si>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rPr>
      <t xml:space="preserve">15. </t>
    </r>
    <r>
      <rPr>
        <sz val="6"/>
        <rFont val="Avenir Next"/>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</si>
  <si>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rPr>
      <t xml:space="preserve">1. </t>
    </r>
    <r>
      <rPr>
        <sz val="6"/>
        <rFont val="Avenir Next"/>
      </rPr>
      <t>Estudios geomorfológicos e hidráulicos fluviales.</t>
    </r>
  </si>
  <si>
    <r>
      <rPr>
        <b/>
        <sz val="6"/>
        <rFont val="Avenir Next"/>
      </rPr>
      <t xml:space="preserve">2. </t>
    </r>
    <r>
      <rPr>
        <sz val="6"/>
        <rFont val="Avenir Next"/>
      </rPr>
      <t>Estudio de demanda para proyectos de infraestructura portuaria y de navegabilidad.</t>
    </r>
  </si>
  <si>
    <r>
      <rPr>
        <b/>
        <sz val="6"/>
        <rFont val="Avenir Next"/>
      </rPr>
      <t xml:space="preserve">3. </t>
    </r>
    <r>
      <rPr>
        <sz val="6"/>
        <rFont val="Avenir Next"/>
      </rPr>
      <t>Análisis de riesgo hidráulico de las obras a construir.</t>
    </r>
  </si>
  <si>
    <r>
      <rPr>
        <b/>
        <sz val="6"/>
        <rFont val="Avenir Next"/>
      </rPr>
      <t xml:space="preserve">4. </t>
    </r>
    <r>
      <rPr>
        <sz val="6"/>
        <rFont val="Avenir Next"/>
      </rPr>
      <t>Para proyectos en el rio Magdalena, certificado expedido por CORMAGDALENA en el cual conste que el proyecto fluvial en el río Magdalena está acorde con su plan de acción.</t>
    </r>
  </si>
  <si>
    <r>
      <rPr>
        <b/>
        <sz val="6"/>
        <rFont val="Avenir Next"/>
      </rPr>
      <t xml:space="preserve">1. </t>
    </r>
    <r>
      <rPr>
        <sz val="6"/>
        <rFont val="Avenir Next"/>
      </rPr>
      <t>Permiso de construcción del aeródromo que se va a intervenir, expedido por la Unidad Administrativa Especial de la Aeronáutica Civil.</t>
    </r>
  </si>
  <si>
    <r>
      <rPr>
        <b/>
        <sz val="6"/>
        <rFont val="Avenir Next"/>
      </rPr>
      <t xml:space="preserve">2. </t>
    </r>
    <r>
      <rPr>
        <sz val="6"/>
        <rFont val="Avenir Next"/>
      </rPr>
      <t>Permiso de operación del aeródromo que se va a intervenir, expedido por la Unidad Administrativa Especial de la Aeronáutica Civil.</t>
    </r>
  </si>
  <si>
    <r>
      <rPr>
        <b/>
        <sz val="6"/>
        <rFont val="Avenir Next"/>
      </rPr>
      <t xml:space="preserve">1. </t>
    </r>
    <r>
      <rPr>
        <sz val="6"/>
        <rFont val="Avenir Next"/>
      </rPr>
      <t>Levantamiento topográfico.</t>
    </r>
  </si>
  <si>
    <r>
      <rPr>
        <b/>
        <sz val="6"/>
        <rFont val="Avenir Next"/>
      </rPr>
      <t xml:space="preserve">3. </t>
    </r>
    <r>
      <rPr>
        <sz val="6"/>
        <rFont val="Avenir Next"/>
      </rPr>
      <t>Diseños de la infraestructura y la superestructura de vía.</t>
    </r>
  </si>
  <si>
    <r>
      <rPr>
        <b/>
        <sz val="6"/>
        <rFont val="Avenir Next"/>
      </rPr>
      <t xml:space="preserve">4. </t>
    </r>
    <r>
      <rPr>
        <sz val="6"/>
        <rFont val="Avenir Next"/>
      </rPr>
      <t>Diseño de obras especiales como puentes, túneles, tratamiento de taludes.</t>
    </r>
  </si>
  <si>
    <r>
      <rPr>
        <b/>
        <sz val="6"/>
        <rFont val="Avenir Next"/>
      </rPr>
      <t xml:space="preserve">5. </t>
    </r>
    <r>
      <rPr>
        <sz val="6"/>
        <rFont val="Avenir Next"/>
      </rPr>
      <t>Señalización de vía.</t>
    </r>
  </si>
  <si>
    <r>
      <rPr>
        <b/>
        <sz val="6"/>
        <rFont val="Avenir Next"/>
      </rPr>
      <t xml:space="preserve">6. </t>
    </r>
    <r>
      <rPr>
        <sz val="6"/>
        <rFont val="Avenir Next"/>
      </rPr>
      <t>Estudio de seguridad en la vía, que incluya pasos a nivel.</t>
    </r>
  </si>
  <si>
    <r>
      <rPr>
        <b/>
        <sz val="6"/>
        <rFont val="Avenir Next"/>
      </rPr>
      <t xml:space="preserve">7. </t>
    </r>
    <r>
      <rPr>
        <sz val="6"/>
        <rFont val="Avenir Next"/>
      </rPr>
      <t>Estudio de equipos a utilizar como material rodante y equipos de vía.</t>
    </r>
  </si>
  <si>
    <r>
      <rPr>
        <b/>
        <sz val="6"/>
        <rFont val="Avenir Next"/>
      </rPr>
      <t xml:space="preserve">1. </t>
    </r>
    <r>
      <rPr>
        <sz val="6"/>
        <rFont val="Avenir Next"/>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</si>
  <si>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rPr>
      <t xml:space="preserve">2. </t>
    </r>
    <r>
      <rPr>
        <sz val="6"/>
        <rFont val="Avenir Next"/>
      </rPr>
      <t>Estructuración técnica, legal y financiera de la plataforma logística que incluya el modelo de gestión y la viabilidad de las unidades de negocio del proyecto.</t>
    </r>
  </si>
  <si>
    <r>
      <rPr>
        <b/>
        <sz val="6"/>
        <rFont val="Avenir Next"/>
      </rPr>
      <t xml:space="preserve">1. </t>
    </r>
    <r>
      <rPr>
        <sz val="6"/>
        <rFont val="Avenir Next"/>
      </rPr>
      <t>Estudio de tránsito.</t>
    </r>
  </si>
  <si>
    <r>
      <rPr>
        <b/>
        <sz val="6"/>
        <rFont val="Avenir Next"/>
      </rPr>
      <t xml:space="preserve">2. </t>
    </r>
    <r>
      <rPr>
        <sz val="6"/>
        <rFont val="Avenir Next"/>
      </rPr>
      <t>Certificado de que la ubicación del proyecto no está siendo intervenida, en caso contrario debe especificar qué tipo de obras se llevan a cabo y con qué fuentes de recursos están siendo ejecutadas.</t>
    </r>
  </si>
  <si>
    <r>
      <rPr>
        <b/>
        <sz val="6"/>
        <rFont val="Avenir Next"/>
      </rPr>
      <t xml:space="preserve">3. </t>
    </r>
    <r>
      <rPr>
        <sz val="6"/>
        <rFont val="Avenir Next"/>
      </rPr>
      <t>Cuando no se intervengan estructuras existentes, los chequeos técnicos pertinentes que garanticen la estabilidad y funcionalidad durante la vida útil proyectada.</t>
    </r>
  </si>
  <si>
    <r>
      <rPr>
        <b/>
        <sz val="6"/>
        <rFont val="Avenir Next"/>
      </rPr>
      <t xml:space="preserve">1. </t>
    </r>
    <r>
      <rPr>
        <sz val="6"/>
        <rFont val="Avenir Next"/>
      </rPr>
      <t>Zona de Influencia.</t>
    </r>
  </si>
  <si>
    <r>
      <rPr>
        <b/>
        <sz val="6"/>
        <rFont val="Avenir Next"/>
      </rPr>
      <t xml:space="preserve">2. </t>
    </r>
    <r>
      <rPr>
        <sz val="6"/>
        <rFont val="Avenir Next"/>
      </rPr>
      <t>Análisis de la demanda de viajeros y proyección a 15 años.</t>
    </r>
  </si>
  <si>
    <r>
      <rPr>
        <b/>
        <sz val="6"/>
        <rFont val="Avenir Next"/>
      </rPr>
      <t xml:space="preserve">3. </t>
    </r>
    <r>
      <rPr>
        <sz val="6"/>
        <rFont val="Avenir Next"/>
      </rPr>
      <t>Sistema tecnológico y descripción del mismo.</t>
    </r>
  </si>
  <si>
    <r>
      <rPr>
        <b/>
        <sz val="6"/>
        <rFont val="Avenir Next"/>
      </rPr>
      <t xml:space="preserve">4. </t>
    </r>
    <r>
      <rPr>
        <sz val="6"/>
        <rFont val="Avenir Next"/>
      </rPr>
      <t>Costos de operación.</t>
    </r>
  </si>
  <si>
    <r>
      <rPr>
        <b/>
        <sz val="6"/>
        <rFont val="Avenir Next"/>
      </rPr>
      <t xml:space="preserve">5. </t>
    </r>
    <r>
      <rPr>
        <sz val="6"/>
        <rFont val="Avenir Next"/>
      </rPr>
      <t>Análisis de seguridad de equipos y protección de usuarios.</t>
    </r>
  </si>
  <si>
    <r>
      <rPr>
        <b/>
        <sz val="6"/>
        <rFont val="Avenir Next"/>
      </rPr>
      <t xml:space="preserve">1. </t>
    </r>
    <r>
      <rPr>
        <sz val="6"/>
        <rFont val="Avenir Next"/>
      </rPr>
      <t>Para SITM, documento en el que se señale los números de los documentos CONPES en los que el proyecto fue declarado de importancia estratégica para el país.</t>
    </r>
  </si>
  <si>
    <r>
      <rPr>
        <b/>
        <sz val="6"/>
        <rFont val="Avenir Next"/>
      </rPr>
      <t xml:space="preserve">2. </t>
    </r>
    <r>
      <rPr>
        <sz val="6"/>
        <rFont val="Avenir Next"/>
      </rPr>
      <t>Para proyectos de SETP, el decreto municipal o distrital de adopción del Sistema.</t>
    </r>
  </si>
  <si>
    <r>
      <rPr>
        <b/>
        <sz val="6"/>
        <rFont val="Avenir Next"/>
      </rPr>
      <t xml:space="preserve">3. </t>
    </r>
    <r>
      <rPr>
        <sz val="6"/>
        <rFont val="Avenir Next"/>
      </rPr>
      <t>Certificado de la constitución de un ente gestor, que será el titular del SETP o el SITM.</t>
    </r>
  </si>
  <si>
    <r>
      <rPr>
        <b/>
        <sz val="6"/>
        <rFont val="Avenir Next"/>
      </rPr>
      <t xml:space="preserve">1. </t>
    </r>
    <r>
      <rPr>
        <sz val="6"/>
        <rFont val="Avenir Next"/>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</si>
  <si>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rPr>
      <t xml:space="preserve">2. </t>
    </r>
    <r>
      <rPr>
        <sz val="6"/>
        <rFont val="Avenir Next"/>
      </rPr>
      <t>Comunicación del Ministerio de Transporte en la cual se señale que las condiciones técnicas de la infraestructura del proyecto cumplen con los estándares mínimos establecidos para terminales de transporte.</t>
    </r>
  </si>
  <si>
    <r>
      <rPr>
        <b/>
        <sz val="6"/>
        <rFont val="Avenir Next"/>
      </rPr>
      <t xml:space="preserve">3. </t>
    </r>
    <r>
      <rPr>
        <sz val="6"/>
        <rFont val="Avenir Next"/>
      </rPr>
      <t>Comunicación del municipio o distrito en la cual acepte la implantación del proyecto en su territorio.</t>
    </r>
  </si>
  <si>
    <r>
      <rPr>
        <b/>
        <sz val="6"/>
        <rFont val="Avenir Next"/>
      </rPr>
      <t xml:space="preserve">9. </t>
    </r>
    <r>
      <rPr>
        <sz val="6"/>
        <rFont val="Avenir Next"/>
      </rPr>
      <t>Para proyectos que incluyan vías urbanas o centros poblados, se debe identificar y presentar en concordancia con el artículo 7 de la Ley 1682 de 2013, cuando aplique, certificación en la que se especifique:</t>
    </r>
    <r>
      <rPr>
        <sz val="6"/>
        <color rgb="FF000000"/>
        <rFont val="Avenir Next"/>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</si>
  <si>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rPr>
      <t xml:space="preserve">2. </t>
    </r>
    <r>
      <rPr>
        <sz val="6"/>
        <rFont val="Avenir Next"/>
      </rPr>
      <t>Estudio del diseño geométrico del alineamiento que contenga:</t>
    </r>
    <r>
      <rPr>
        <sz val="6"/>
        <color rgb="FF000000"/>
        <rFont val="Avenir Next"/>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</si>
  <si>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</si>
  <si>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</si>
  <si>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rPr>
      <t xml:space="preserve">3. </t>
    </r>
    <r>
      <rPr>
        <sz val="6"/>
        <rFont val="Avenir Next"/>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</si>
  <si>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rPr>
      <t xml:space="preserve">Nota: </t>
    </r>
    <r>
      <rPr>
        <sz val="6"/>
        <color rgb="FF000000"/>
        <rFont val="Avenir Next"/>
      </rPr>
      <t>De conformidad a lo establecido en el artículo 66 de la Ley 2056 de 2020, los proyectos de inversión desarrollados mediante pactos territoriales podrán incluir como uno de sus componentes la compra de predios.</t>
    </r>
  </si>
  <si>
    <r>
      <rPr>
        <b/>
        <sz val="6"/>
        <rFont val="Avenir Next"/>
      </rPr>
      <t>1.</t>
    </r>
    <r>
      <rPr>
        <sz val="6"/>
        <rFont val="Avenir Next"/>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rPr>
      <t xml:space="preserve">Parágrafo. </t>
    </r>
    <r>
      <rPr>
        <sz val="6"/>
        <rFont val="Avenir Next"/>
      </rPr>
      <t>El DNP habilitará la ventanilla única para la presentación de proyectos de inversión de que trata el presente artículo al OCAD Paz.</t>
    </r>
  </si>
  <si>
    <r>
      <rPr>
        <b/>
        <sz val="6"/>
        <rFont val="Avenir Next"/>
      </rPr>
      <t xml:space="preserve">2. </t>
    </r>
    <r>
      <rPr>
        <sz val="6"/>
        <rFont val="Avenir Next"/>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</si>
  <si>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rPr>
      <t>1.</t>
    </r>
    <r>
      <rPr>
        <sz val="6"/>
        <rFont val="Avenir Next"/>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</si>
  <si>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rPr>
      <t xml:space="preserve">2. </t>
    </r>
    <r>
      <rPr>
        <sz val="6"/>
        <rFont val="Avenir Next"/>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</si>
  <si>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</si>
  <si>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rPr>
      <t xml:space="preserve">1. </t>
    </r>
    <r>
      <rPr>
        <sz val="6"/>
        <rFont val="Avenir Next"/>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</si>
  <si>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</si>
  <si>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</si>
  <si>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</si>
  <si>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</si>
  <si>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rPr>
      <t>Además de los requisitos señalados en el numeral I del presente anexo, los siguientes, cuando aplique:</t>
    </r>
  </si>
  <si>
    <r>
      <t xml:space="preserve">VII. Proyectos de transporte urbano.
</t>
    </r>
    <r>
      <rPr>
        <sz val="6"/>
        <rFont val="Avenir Next"/>
      </rPr>
      <t>Además de los requisitos señalados en el numeral I del presente anexo, los siguientes, cuando aplique:</t>
    </r>
  </si>
  <si>
    <r>
      <t xml:space="preserve">VIII. Proyectos de infraestructura por cable.
</t>
    </r>
    <r>
      <rPr>
        <sz val="6"/>
        <rFont val="Avenir Next"/>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</si>
  <si>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</si>
  <si>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</si>
  <si>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</si>
  <si>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</si>
  <si>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rPr>
      <t xml:space="preserve">2. </t>
    </r>
    <r>
      <rPr>
        <sz val="6"/>
        <rFont val="Avenir Next"/>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</si>
  <si>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rPr>
      <t xml:space="preserve">3. </t>
    </r>
    <r>
      <rPr>
        <sz val="6"/>
        <rFont val="Avenir Next"/>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</si>
  <si>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rPr>
      <t xml:space="preserve">5. </t>
    </r>
    <r>
      <rPr>
        <sz val="6"/>
        <rFont val="Avenir Next"/>
      </rPr>
      <t>Presupuesto definitivo de obra ajustado, aprobado por el INVIAS.</t>
    </r>
  </si>
  <si>
    <r>
      <rPr>
        <b/>
        <sz val="6"/>
        <rFont val="Avenir Next"/>
      </rPr>
      <t xml:space="preserve">4. </t>
    </r>
    <r>
      <rPr>
        <sz val="6"/>
        <rFont val="Avenir Next"/>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</si>
  <si>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rPr>
      <t xml:space="preserve">6. </t>
    </r>
    <r>
      <rPr>
        <sz val="6"/>
        <rFont val="Avenir Next"/>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</si>
  <si>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rPr>
      <t xml:space="preserve">7. </t>
    </r>
    <r>
      <rPr>
        <sz val="6"/>
        <rFont val="Avenir Next"/>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</si>
  <si>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rPr>
      <t>Nota 1.</t>
    </r>
    <r>
      <rPr>
        <sz val="6"/>
        <rFont val="Avenir Next"/>
      </rPr>
      <t xml:space="preserve"> Para la implementación de la Resolución 1512 de 2019, no podrán financiarse gastos permanentes con los recursos del SGR en cumplimiento del artículo 28 de la Ley 2056 de 2020.</t>
    </r>
  </si>
  <si>
    <r>
      <t xml:space="preserve">Nota 3: </t>
    </r>
    <r>
      <rPr>
        <sz val="6"/>
        <rFont val="Avenir Next"/>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</si>
  <si>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</si>
  <si>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</si>
  <si>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</si>
  <si>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</si>
  <si>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</si>
  <si>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</si>
  <si>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</si>
  <si>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</si>
  <si>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</si>
  <si>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</si>
  <si>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</si>
  <si>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</si>
  <si>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</si>
  <si>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</si>
  <si>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</si>
  <si>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</si>
  <si>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</si>
  <si>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</si>
  <si>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</si>
  <si>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</si>
  <si>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</si>
  <si>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</si>
  <si>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</si>
  <si>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</si>
  <si>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</si>
  <si>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</si>
  <si>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</si>
  <si>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</si>
  <si>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</si>
  <si>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</si>
  <si>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</si>
  <si>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</si>
  <si>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</si>
  <si>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</si>
  <si>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</si>
  <si>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</si>
  <si>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</si>
  <si>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</si>
  <si>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rPr>
      <t>Artículo 4.1.2.1.1. Requisitos generales.</t>
    </r>
    <r>
      <rPr>
        <b/>
        <sz val="6"/>
        <rFont val="Avenir Next"/>
      </rPr>
      <t xml:space="preserve">
</t>
    </r>
    <r>
      <rPr>
        <sz val="6"/>
        <rFont val="Avenir Next"/>
      </rPr>
      <t>Los proyectos de inversión presentados para viabilización deben cumplir con lo siguientes requisitos:</t>
    </r>
  </si>
  <si>
    <r>
      <rPr>
        <b/>
        <sz val="6"/>
        <color rgb="FFC00000"/>
        <rFont val="Avenir Next"/>
      </rPr>
      <t>Artículo 4.1.2.1.3. Requisitos generales para proyectos en Fase III.</t>
    </r>
    <r>
      <rPr>
        <b/>
        <sz val="6"/>
        <rFont val="Avenir Next"/>
      </rPr>
      <t xml:space="preserve">
</t>
    </r>
    <r>
      <rPr>
        <sz val="6"/>
        <rFont val="Avenir Next"/>
      </rPr>
      <t>Los proyectos de inversión en fase III, además de lo señalado en el artículo 4.1.2.1.1. del Acuerdo Único de Comisión Rectora, deben presentar los siguientes requisitos:</t>
    </r>
  </si>
  <si>
    <r>
      <rPr>
        <b/>
        <sz val="6"/>
        <color rgb="FFC00000"/>
        <rFont val="Avenir Next"/>
      </rPr>
      <t>Articulo 4.1.2.1.2. Requisitos generales para proyectos en Fase II.</t>
    </r>
    <r>
      <rPr>
        <b/>
        <sz val="6"/>
        <rFont val="Avenir Next"/>
      </rPr>
      <t xml:space="preserve">
</t>
    </r>
    <r>
      <rPr>
        <sz val="6"/>
        <rFont val="Avenir Next"/>
      </rPr>
      <t>Los proyectos de inversión en fase II, además de lo previsto en el artículo 4.1.2.1.1. del presente Acuerdo, deben presentar los siguientes requisitos:</t>
    </r>
  </si>
  <si>
    <r>
      <rPr>
        <b/>
        <sz val="6"/>
        <color rgb="FFC00000"/>
        <rFont val="Avenir Next"/>
      </rPr>
      <t>Artículo 4.1.2.1.5. Requisitos generales adicionales para proyectos de inversión que incluyan como uno de sus componentes el trámite de licencias o permisos.</t>
    </r>
    <r>
      <rPr>
        <b/>
        <sz val="6"/>
        <rFont val="Avenir Next"/>
      </rPr>
      <t xml:space="preserve">
</t>
    </r>
    <r>
      <rPr>
        <sz val="6"/>
        <rFont val="Avenir Next"/>
      </rPr>
      <t>Los proyectos de inversión en fase III podrán incluir como uno de sus componentes el pago del trámite para el otorgamiento de licencias o permisos.</t>
    </r>
  </si>
  <si>
    <r>
      <rPr>
        <b/>
        <sz val="6"/>
        <color rgb="FFC00000"/>
        <rFont val="Avenir Next"/>
      </rPr>
      <t>Artículo 4.1.2.1.6. Requisitos generales adicionales para proyectos de inversión que incluyan como uno de sus componentes la adquisición de maquinaria.</t>
    </r>
    <r>
      <rPr>
        <b/>
        <sz val="6"/>
        <rFont val="Avenir Next"/>
      </rPr>
      <t xml:space="preserve">
</t>
    </r>
    <r>
      <rPr>
        <sz val="6"/>
        <rFont val="Avenir Next"/>
      </rPr>
      <t>Los proyectos de inversión que incluyan como uno de sus componentes la adquisición de maquinaria, además de los requisitos generales aplicables, deben presentar los siguientes:</t>
    </r>
  </si>
  <si>
    <r>
      <rPr>
        <b/>
        <sz val="6"/>
        <color rgb="FFC00000"/>
        <rFont val="Avenir Next"/>
      </rPr>
      <t>Artículo 4.1.2.1.7. Requisitos generales adicionales para proyectos que tengan por objeto la culminación de proyectos ya iniciados.</t>
    </r>
    <r>
      <rPr>
        <b/>
        <sz val="6"/>
        <rFont val="Avenir Next"/>
      </rPr>
      <t xml:space="preserve">
</t>
    </r>
    <r>
      <rPr>
        <sz val="6"/>
        <rFont val="Avenir Next"/>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</si>
  <si>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rPr>
      <t>Artículo 4.1.2.1.8. Requisitos generales adicionales para proyectos de inversión bajo el esquema de Asociación Público Privada (APP).</t>
    </r>
    <r>
      <rPr>
        <b/>
        <sz val="6"/>
        <rFont val="Avenir Next"/>
      </rPr>
      <t xml:space="preserve">
</t>
    </r>
    <r>
      <rPr>
        <sz val="6"/>
        <rFont val="Avenir Next"/>
      </rPr>
      <t>Los proyectos de inversión formulados bajo el esquema de APP, además de los requisitos generales aplicables, deben presentar los siguientes:</t>
    </r>
  </si>
  <si>
    <r>
      <rPr>
        <b/>
        <sz val="6"/>
        <color rgb="FFC00000"/>
        <rFont val="Avenir Next"/>
      </rPr>
      <t>Artículo 4.1.2.1.9. Requisitos generales para proyectos de recuperación tras una situación de desastre o calamidad pública.</t>
    </r>
    <r>
      <rPr>
        <b/>
        <sz val="6"/>
        <rFont val="Avenir Next"/>
      </rPr>
      <t xml:space="preserve">
</t>
    </r>
    <r>
      <rPr>
        <sz val="6"/>
        <rFont val="Avenir Next"/>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</si>
  <si>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rPr>
      <t>Artículo 4.1.2.1.10. Requisitos generales adicionales para proyectos de inversión financiados con los recursos del Acto Legislativo 4 de 2017.</t>
    </r>
    <r>
      <rPr>
        <b/>
        <sz val="6"/>
        <rFont val="Avenir Next"/>
      </rPr>
      <t xml:space="preserve">
</t>
    </r>
    <r>
      <rPr>
        <sz val="6"/>
        <rFont val="Avenir Next"/>
      </rPr>
      <t>Los proyectos de inversión susceptibles de ser financiados con los recursos a los que se refiere el Acto Legislativo 4 de 2017, deben presentar además el siguiente documento:</t>
    </r>
  </si>
  <si>
    <r>
      <rPr>
        <b/>
        <sz val="6"/>
        <color rgb="FFC00000"/>
        <rFont val="Avenir Next"/>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rPr>
      <t xml:space="preserve">.
</t>
    </r>
    <r>
      <rPr>
        <sz val="6"/>
        <rFont val="Avenir Next"/>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</si>
  <si>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rPr>
      <t>Artículo 4.1.2.1.12. Requisitos generales adicionales para proyectos de inversión que contemplen dentro de sus componentes la solicitud de reconocimiento de los costos de estructuración.</t>
    </r>
    <r>
      <rPr>
        <b/>
        <sz val="6"/>
        <rFont val="Avenir Next"/>
      </rPr>
      <t xml:space="preserve">
</t>
    </r>
    <r>
      <rPr>
        <sz val="6"/>
        <rFont val="Avenir Next"/>
      </rPr>
      <t>Los proyectos de inversión que contemplen dentro de sus componentes la solicitud de reconocimiento de los costos de estructuración, además de los requisitos generales aplicables, deben presentar los:</t>
    </r>
  </si>
  <si>
    <r>
      <rPr>
        <b/>
        <sz val="6"/>
        <color rgb="FFC00000"/>
        <rFont val="Avenir Next"/>
      </rPr>
      <t>Artículo 4.1.2.1.13. Requisitos generales adicionales para proyectos de inversión de integración y desarrollo fronterizo.</t>
    </r>
    <r>
      <rPr>
        <b/>
        <sz val="6"/>
        <rFont val="Avenir Next"/>
      </rPr>
      <t xml:space="preserve">
</t>
    </r>
    <r>
      <rPr>
        <sz val="6"/>
        <rFont val="Avenir Next"/>
      </rPr>
      <t>Los proyectos de inversión de integración y desarrollo fronterizo, además de los requisitos generales aplicables, deben presentar:</t>
    </r>
  </si>
  <si>
    <r>
      <rPr>
        <b/>
        <sz val="6"/>
        <color rgb="FFC00000"/>
        <rFont val="Avenir Next"/>
      </rPr>
      <t>Artículo 4.1.2.1.14. Requisitos generales adicionales para proyectos de inversión presentados por las corporaciones autónomas regionales.</t>
    </r>
    <r>
      <rPr>
        <b/>
        <sz val="6"/>
        <rFont val="Avenir Next"/>
      </rPr>
      <t xml:space="preserve">
</t>
    </r>
    <r>
      <rPr>
        <sz val="6"/>
        <rFont val="Avenir Next"/>
      </rPr>
      <t>Los proyectos de inversión presentados por las corporaciones autónomas regionales, además de los requisitos generales aplicables, deben presentar:</t>
    </r>
  </si>
  <si>
    <r>
      <rPr>
        <b/>
        <sz val="6"/>
        <color rgb="FFC00000"/>
        <rFont val="Avenir Next"/>
      </rPr>
      <t>ANEXO 19:</t>
    </r>
    <r>
      <rPr>
        <b/>
        <sz val="6"/>
        <color theme="3"/>
        <rFont val="Avenir Next"/>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</si>
  <si>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</si>
  <si>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</si>
  <si>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</si>
  <si>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rPr>
      <t xml:space="preserve">1. </t>
    </r>
    <r>
      <rPr>
        <sz val="6"/>
        <rFont val="Avenir Next"/>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</si>
  <si>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rPr>
      <t>Nota 2.</t>
    </r>
    <r>
      <rPr>
        <sz val="6"/>
        <rFont val="Avenir Next"/>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</si>
  <si>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</si>
  <si>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</si>
  <si>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</si>
  <si>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</si>
  <si>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</si>
  <si>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</si>
  <si>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</si>
  <si>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</si>
  <si>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</si>
  <si>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</si>
  <si>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</si>
  <si>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</si>
  <si>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</si>
  <si>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</si>
  <si>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</si>
  <si>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</si>
  <si>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</si>
  <si>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rPr>
      <t>(incluir las que se consideren relevantes)</t>
    </r>
    <r>
      <rPr>
        <b/>
        <sz val="8"/>
        <rFont val="Avenir Next"/>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</si>
  <si>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</si>
  <si>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</si>
  <si>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</si>
  <si>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</si>
  <si>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</si>
  <si>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</si>
  <si>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</si>
  <si>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</si>
  <si>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</si>
  <si>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</si>
  <si>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</si>
  <si>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</si>
  <si>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</si>
  <si>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</si>
  <si>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</si>
  <si>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</si>
  <si>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</si>
  <si>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</si>
  <si>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</si>
  <si>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</si>
  <si>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</si>
  <si>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</si>
  <si>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</si>
  <si>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</si>
  <si>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</si>
  <si>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</si>
  <si>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</si>
  <si>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</si>
  <si>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</si>
  <si>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</si>
  <si>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</si>
  <si>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</si>
  <si>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</si>
  <si>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</si>
  <si>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</si>
  <si>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</si>
  <si>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</si>
  <si>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</si>
  <si>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</si>
  <si>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</si>
  <si>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</si>
  <si>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</si>
  <si>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</si>
  <si>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</si>
  <si>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</si>
  <si>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</si>
  <si>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</si>
  <si>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</si>
  <si>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</si>
  <si>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</si>
  <si>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</si>
  <si>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</si>
  <si>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</si>
  <si>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</si>
  <si>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</si>
  <si>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</si>
  <si>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</si>
  <si>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</si>
  <si>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</si>
  <si>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</si>
  <si>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</si>
  <si>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</si>
  <si>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</si>
  <si>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</si>
  <si>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</si>
  <si>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</si>
  <si>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</si>
  <si>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</si>
  <si>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</si>
  <si>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</si>
  <si>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</si>
  <si>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</si>
  <si>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</si>
  <si>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</si>
  <si>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</si>
  <si>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</si>
  <si>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</si>
  <si>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</si>
  <si>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</si>
  <si>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</si>
  <si>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</si>
  <si>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</si>
  <si>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</si>
  <si>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</si>
  <si>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</si>
  <si>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</si>
  <si>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</si>
  <si>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</si>
  <si>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</si>
  <si>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</si>
  <si>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</si>
  <si>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</si>
  <si>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</si>
  <si>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</si>
  <si>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</si>
  <si>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</si>
  <si>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</si>
  <si>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</si>
  <si>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</si>
  <si>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</si>
  <si>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</si>
  <si>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</si>
  <si>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</si>
  <si>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</si>
  <si>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</si>
  <si>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</si>
  <si>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</si>
  <si>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</si>
  <si>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</si>
  <si>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</si>
  <si>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</si>
  <si>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</si>
  <si>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</si>
  <si>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</si>
  <si>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</si>
  <si>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</si>
  <si>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</si>
  <si>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</si>
  <si>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</si>
  <si>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</si>
  <si>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</si>
  <si>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</si>
  <si>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</si>
  <si>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</si>
  <si>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</si>
  <si>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</si>
  <si>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</si>
  <si>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</si>
  <si>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</si>
  <si>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</si>
  <si>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</si>
  <si>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</si>
  <si>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</si>
  <si>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</si>
  <si>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</si>
  <si>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</si>
  <si>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</si>
  <si>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</si>
  <si>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</si>
  <si>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</si>
  <si>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</si>
  <si>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</si>
  <si>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</si>
  <si>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</si>
  <si>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</si>
  <si>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</si>
  <si>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</si>
  <si>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</si>
  <si>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</si>
  <si>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</si>
  <si>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</si>
  <si>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</si>
  <si>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</si>
  <si>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</si>
  <si>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</si>
  <si>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</si>
  <si>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</si>
  <si>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</si>
  <si>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</si>
  <si>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</si>
  <si>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</si>
  <si>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</si>
  <si>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</si>
  <si>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</si>
  <si>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</si>
  <si>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</si>
  <si>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</si>
  <si>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</si>
  <si>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</si>
  <si>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</si>
  <si>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</si>
  <si>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</si>
  <si>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</si>
  <si>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</si>
  <si>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</si>
  <si>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</si>
  <si>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</si>
  <si>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</si>
  <si>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</si>
  <si>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</si>
  <si>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</si>
  <si>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</si>
  <si>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</si>
  <si>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</si>
  <si>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</si>
  <si>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</si>
  <si>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</si>
  <si>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</si>
  <si>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</si>
  <si>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</si>
  <si>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</si>
  <si>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</si>
  <si>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</si>
  <si>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</si>
  <si>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</si>
  <si>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</si>
  <si>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</si>
  <si>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</si>
  <si>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</si>
  <si>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</si>
  <si>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</si>
  <si>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</si>
  <si>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</si>
  <si>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</si>
  <si>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</si>
  <si>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</si>
  <si>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</si>
  <si>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</si>
  <si>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</si>
  <si>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</si>
  <si>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</si>
  <si>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</si>
  <si>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</si>
  <si>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</si>
  <si>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</si>
  <si>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</si>
  <si>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</si>
  <si>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</si>
  <si>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</si>
  <si>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</si>
  <si>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</si>
  <si>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</si>
  <si>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</si>
  <si>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</si>
  <si>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</si>
  <si>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</si>
  <si>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</si>
  <si>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</si>
  <si>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</si>
  <si>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</si>
  <si>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</si>
  <si>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</si>
  <si>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</si>
  <si>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</si>
  <si>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</si>
  <si>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</si>
  <si>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</si>
  <si>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</si>
  <si>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</si>
  <si>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</si>
  <si>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</si>
  <si>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</si>
  <si>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</si>
  <si>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</si>
  <si>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</si>
  <si>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</si>
  <si>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</si>
  <si>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</si>
  <si>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</si>
  <si>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</si>
  <si>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</si>
  <si>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</si>
  <si>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</si>
  <si>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</si>
  <si>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</si>
  <si>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</si>
  <si>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</si>
  <si>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</si>
  <si>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</si>
  <si>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</si>
  <si>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</si>
  <si>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</si>
  <si>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</si>
  <si>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</si>
  <si>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</si>
  <si>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</si>
  <si>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</si>
  <si>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</si>
  <si>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</si>
  <si>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</si>
  <si>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</si>
  <si>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</si>
  <si>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</si>
  <si>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</si>
  <si>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</si>
  <si>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</si>
  <si>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</si>
  <si>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</si>
  <si>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</si>
  <si>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</si>
  <si>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</si>
  <si>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</si>
  <si>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</si>
  <si>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</si>
  <si>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</si>
  <si>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</si>
  <si>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</si>
  <si>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</si>
  <si>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</si>
  <si>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</si>
  <si>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</si>
  <si>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</si>
  <si>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</si>
  <si>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</si>
  <si>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</si>
  <si>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</si>
  <si>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</si>
  <si>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</si>
  <si>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</si>
  <si>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</si>
  <si>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</si>
  <si>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</si>
  <si>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</si>
  <si>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</si>
  <si>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</si>
  <si>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</si>
  <si>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</si>
  <si>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</si>
  <si>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</si>
  <si>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</si>
  <si>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</si>
  <si>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</si>
  <si>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</si>
  <si>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</si>
  <si>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</si>
  <si>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</si>
  <si>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</si>
  <si>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</si>
  <si>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</si>
  <si>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</si>
  <si>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</si>
  <si>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</si>
  <si>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</si>
  <si>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</si>
  <si>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</si>
  <si>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</si>
  <si>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</si>
  <si>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</si>
  <si>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</si>
  <si>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</si>
  <si>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</si>
  <si>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</si>
  <si>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</si>
  <si>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</si>
  <si>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</si>
  <si>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</si>
  <si>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</si>
  <si>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</si>
  <si>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</si>
  <si>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</si>
  <si>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</si>
  <si>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</si>
  <si>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</si>
  <si>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</si>
  <si>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</si>
  <si>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</si>
  <si>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</si>
  <si>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</si>
  <si>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</si>
  <si>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</si>
  <si>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</si>
  <si>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</si>
  <si>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</si>
  <si>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</si>
  <si>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</si>
  <si>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</si>
  <si>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</si>
  <si>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</si>
  <si>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</si>
  <si>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</si>
  <si>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</si>
  <si>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</si>
  <si>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</si>
  <si>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</si>
  <si>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</si>
  <si>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</si>
  <si>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</si>
  <si>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</si>
  <si>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</si>
  <si>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</si>
  <si>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</si>
  <si>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</si>
  <si>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</si>
  <si>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</si>
  <si>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</si>
  <si>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</si>
  <si>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</si>
  <si>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</si>
  <si>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</si>
  <si>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</si>
  <si>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</si>
  <si>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</si>
  <si>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</si>
  <si>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</si>
  <si>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</si>
  <si>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</si>
  <si>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</si>
  <si>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</si>
  <si>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</si>
  <si>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</si>
  <si>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</si>
  <si>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</si>
  <si>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</si>
  <si>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</si>
  <si>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</si>
  <si>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</si>
  <si>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</si>
  <si>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</si>
  <si>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</si>
  <si>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</si>
  <si>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</si>
  <si>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</si>
  <si>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</si>
  <si>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</si>
  <si>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</si>
  <si>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</si>
  <si>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</si>
  <si>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</si>
  <si>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</si>
  <si>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</si>
  <si>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</si>
  <si>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</si>
  <si>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</si>
  <si>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</si>
  <si>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</si>
  <si>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</si>
  <si>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</si>
  <si>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</si>
  <si>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</si>
  <si>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</si>
  <si>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</si>
  <si>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</si>
  <si>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</si>
  <si>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</si>
  <si>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</si>
  <si>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</si>
  <si>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</si>
  <si>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</si>
  <si>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</si>
  <si>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</si>
  <si>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</si>
  <si>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</si>
  <si>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</si>
  <si>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</si>
  <si>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</si>
  <si>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</si>
  <si>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</si>
  <si>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</si>
  <si>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</si>
  <si>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</si>
  <si>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</si>
  <si>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</si>
  <si>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</si>
  <si>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</si>
  <si>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</si>
  <si>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</si>
  <si>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</si>
  <si>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</si>
  <si>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</si>
  <si>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</si>
  <si>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</si>
  <si>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</si>
  <si>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</si>
  <si>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</si>
  <si>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</si>
  <si>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</si>
  <si>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</si>
  <si>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</si>
  <si>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</si>
  <si>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</si>
  <si>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</si>
  <si>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</si>
  <si>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</si>
  <si>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</si>
  <si>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</si>
  <si>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</si>
  <si>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</si>
  <si>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</si>
  <si>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</si>
  <si>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</si>
  <si>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</si>
  <si>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</si>
  <si>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</si>
  <si>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</si>
  <si>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</si>
  <si>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</si>
  <si>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</si>
  <si>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</si>
  <si>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</si>
  <si>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</si>
  <si>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</si>
  <si>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</si>
  <si>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</si>
  <si>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</si>
  <si>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</si>
  <si>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</si>
  <si>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</si>
  <si>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</si>
  <si>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</si>
  <si>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</si>
  <si>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</si>
  <si>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</si>
  <si>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</si>
  <si>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</si>
  <si>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</si>
  <si>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</si>
  <si>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</si>
  <si>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</si>
  <si>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</si>
  <si>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</si>
  <si>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</si>
  <si>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</si>
  <si>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</si>
  <si>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</si>
  <si>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</si>
  <si>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</si>
  <si>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</si>
  <si>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</si>
  <si>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</si>
  <si>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</si>
  <si>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</si>
  <si>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</si>
  <si>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</si>
  <si>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</si>
  <si>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</si>
  <si>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</si>
  <si>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</si>
  <si>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</si>
  <si>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</si>
  <si>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</si>
  <si>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</si>
  <si>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</si>
  <si>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</si>
  <si>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</si>
  <si>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</si>
  <si>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</si>
  <si>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</si>
  <si>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</si>
  <si>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</si>
  <si>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</si>
  <si>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</si>
  <si>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</si>
  <si>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</si>
  <si>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</si>
  <si>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</si>
  <si>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</si>
  <si>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</si>
  <si>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</si>
  <si>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</si>
  <si>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</si>
  <si>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</si>
  <si>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</si>
  <si>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</si>
  <si>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</si>
  <si>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</si>
  <si>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</si>
  <si>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</si>
  <si>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</si>
  <si>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</si>
  <si>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</si>
  <si>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</si>
  <si>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</si>
  <si>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</si>
  <si>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</si>
  <si>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</si>
  <si>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</si>
  <si>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</si>
  <si>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</si>
  <si>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</si>
  <si>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</si>
  <si>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</si>
  <si>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</si>
  <si>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</si>
  <si>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</si>
  <si>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</si>
  <si>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</si>
  <si>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</si>
  <si>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</si>
  <si>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</si>
  <si>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</si>
  <si>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</si>
  <si>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</si>
  <si>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</si>
  <si>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</si>
  <si>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</si>
  <si>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</si>
  <si>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</si>
  <si>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</si>
  <si>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</si>
  <si>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</si>
  <si>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</si>
  <si>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</si>
  <si>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</si>
  <si>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</si>
  <si>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</si>
  <si>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</si>
  <si>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</si>
  <si>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</si>
  <si>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</si>
  <si>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</si>
  <si>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</si>
  <si>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</si>
  <si>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</si>
  <si>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</si>
  <si>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</si>
  <si>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</si>
  <si>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</si>
  <si>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</si>
  <si>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</si>
  <si>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</si>
  <si>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</si>
  <si>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</si>
  <si>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</si>
  <si>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</si>
  <si>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</si>
  <si>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</si>
  <si>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</si>
  <si>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</si>
  <si>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</si>
  <si>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</si>
  <si>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</si>
  <si>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</si>
  <si>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</si>
  <si>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</si>
  <si>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</si>
  <si>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</si>
  <si>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</si>
  <si>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</si>
  <si>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</si>
  <si>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</si>
  <si>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</si>
  <si>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</si>
  <si>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</si>
  <si>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</si>
  <si>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</si>
  <si>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</si>
  <si>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</si>
  <si>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</si>
  <si>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</si>
  <si>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</si>
  <si>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</si>
  <si>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</si>
  <si>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</si>
  <si>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</si>
  <si>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</si>
  <si>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</si>
  <si>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</si>
  <si>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</si>
  <si>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</si>
  <si>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</si>
  <si>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</si>
  <si>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</si>
  <si>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</si>
  <si>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</si>
  <si>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</si>
  <si>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</si>
  <si>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</si>
  <si>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</si>
  <si>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</si>
  <si>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</si>
  <si>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</si>
  <si>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</si>
  <si>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</si>
  <si>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</si>
  <si>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</si>
  <si>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</si>
  <si>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</si>
  <si>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</si>
  <si>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</si>
  <si>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</si>
  <si>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</si>
  <si>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</si>
  <si>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</si>
  <si>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</si>
  <si>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</si>
  <si>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</si>
  <si>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</si>
  <si>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</si>
  <si>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</si>
  <si>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</si>
  <si>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</si>
  <si>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</si>
  <si>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</si>
  <si>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</si>
  <si>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</si>
  <si>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</si>
  <si>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</si>
  <si>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</si>
  <si>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</si>
  <si>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</si>
  <si>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</si>
  <si>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</si>
  <si>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</si>
  <si>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</si>
  <si>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</si>
  <si>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</si>
  <si>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</si>
  <si>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</si>
  <si>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</si>
  <si>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</si>
  <si>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</si>
  <si>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</si>
  <si>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</si>
  <si>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</si>
  <si>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</si>
  <si>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</si>
  <si>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</si>
  <si>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</si>
  <si>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</si>
  <si>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</si>
  <si>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</si>
  <si>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</si>
  <si>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</si>
  <si>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</si>
  <si>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</si>
  <si>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</si>
  <si>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</si>
  <si>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</si>
  <si>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</si>
  <si>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</si>
  <si>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</si>
  <si>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</si>
  <si>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</si>
  <si>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</si>
  <si>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</si>
  <si>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</si>
  <si>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</si>
  <si>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</si>
  <si>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</si>
  <si>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</si>
  <si>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</si>
  <si>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</si>
  <si>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</si>
  <si>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</si>
  <si>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</si>
  <si>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</si>
  <si>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</si>
  <si>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</si>
  <si>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</si>
  <si>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</si>
  <si>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</si>
  <si>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</si>
  <si>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</si>
  <si>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</si>
  <si>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</si>
  <si>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</si>
  <si>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</si>
  <si>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</si>
  <si>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</si>
  <si>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</si>
  <si>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</si>
  <si>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</si>
  <si>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</si>
  <si>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</si>
  <si>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</si>
  <si>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</si>
  <si>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</si>
  <si>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</si>
  <si>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</si>
  <si>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</si>
  <si>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</si>
  <si>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</si>
  <si>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</si>
  <si>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</si>
  <si>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</si>
  <si>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</si>
  <si>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</si>
  <si>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</si>
  <si>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</si>
  <si>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</si>
  <si>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</si>
  <si>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</si>
  <si>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</si>
  <si>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</si>
  <si>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</si>
  <si>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</si>
  <si>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</si>
  <si>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</si>
  <si>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</si>
  <si>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</si>
  <si>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</si>
  <si>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</si>
  <si>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</si>
  <si>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</si>
  <si>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</si>
  <si>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</si>
  <si>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</si>
  <si>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</si>
  <si>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</si>
  <si>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</si>
  <si>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</si>
  <si>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</si>
  <si>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</si>
  <si>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</si>
  <si>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</si>
  <si>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</si>
  <si>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</si>
  <si>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</si>
  <si>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</si>
  <si>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</si>
  <si>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</si>
  <si>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</si>
  <si>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</si>
  <si>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</si>
  <si>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</si>
  <si>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</si>
  <si>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</si>
  <si>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</si>
  <si>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</si>
  <si>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</si>
  <si>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</si>
  <si>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</si>
  <si>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</si>
  <si>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</si>
  <si>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</si>
  <si>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</si>
  <si>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</si>
  <si>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</si>
  <si>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</si>
  <si>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</si>
  <si>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</si>
  <si>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</si>
  <si>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</si>
  <si>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</si>
  <si>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</si>
  <si>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</si>
  <si>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</si>
  <si>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</si>
  <si>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</si>
  <si>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</si>
  <si>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</si>
  <si>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</si>
  <si>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</si>
  <si>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</si>
  <si>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</si>
  <si>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</si>
  <si>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</si>
  <si>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</si>
  <si>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</si>
  <si>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</si>
  <si>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</si>
  <si>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</si>
  <si>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</si>
  <si>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</si>
  <si>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</si>
  <si>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</si>
  <si>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</si>
  <si>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</si>
  <si>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</si>
  <si>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</si>
  <si>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</si>
  <si>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</si>
  <si>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</si>
  <si>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</si>
  <si>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</si>
  <si>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</si>
  <si>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</si>
  <si>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</si>
  <si>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</si>
  <si>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</si>
  <si>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</si>
  <si>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</si>
  <si>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</si>
  <si>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</si>
  <si>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</si>
  <si>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</si>
  <si>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</si>
  <si>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</si>
  <si>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</si>
  <si>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</si>
  <si>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</si>
  <si>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</si>
  <si>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</si>
  <si>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</si>
  <si>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</si>
  <si>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</si>
  <si>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</si>
  <si>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</si>
  <si>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</si>
  <si>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</si>
  <si>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</si>
  <si>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</si>
  <si>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</si>
  <si>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</si>
  <si>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</si>
  <si>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</si>
  <si>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</si>
  <si>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</si>
  <si>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</si>
  <si>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</si>
  <si>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</si>
  <si>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</si>
  <si>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</si>
  <si>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</si>
  <si>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</si>
  <si>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</si>
  <si>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</si>
  <si>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</si>
  <si>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</si>
  <si>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</si>
  <si>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</si>
  <si>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</si>
  <si>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</si>
  <si>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</si>
  <si>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</si>
  <si>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</si>
  <si>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</si>
  <si>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</si>
  <si>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</si>
  <si>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</si>
  <si>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</si>
  <si>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</si>
  <si>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</si>
  <si>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</si>
  <si>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</si>
  <si>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</si>
  <si>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</si>
  <si>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</si>
  <si>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</si>
  <si>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</si>
  <si>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</si>
  <si>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</si>
  <si>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</si>
  <si>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</si>
  <si>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</si>
  <si>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</si>
  <si>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</si>
  <si>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</si>
  <si>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</si>
  <si>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</si>
  <si>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</si>
  <si>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</si>
  <si>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</si>
  <si>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</si>
  <si>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</si>
  <si>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</si>
  <si>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</si>
  <si>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</si>
  <si>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</si>
  <si>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</si>
  <si>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</si>
  <si>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</si>
  <si>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</si>
  <si>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</si>
  <si>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</si>
  <si>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</si>
  <si>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</si>
  <si>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</si>
  <si>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</si>
  <si>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</si>
  <si>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</si>
  <si>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</si>
  <si>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</si>
  <si>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</si>
  <si>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</si>
  <si>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</si>
  <si>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</si>
  <si>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</si>
  <si>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</si>
  <si>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</si>
  <si>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</si>
  <si>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</si>
  <si>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</si>
  <si>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</si>
  <si>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</si>
  <si>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</si>
  <si>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</si>
  <si>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</si>
  <si>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</si>
  <si>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</si>
  <si>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</si>
  <si>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</si>
  <si>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</si>
  <si>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</si>
  <si>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</si>
  <si>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</si>
  <si>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</si>
  <si>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</si>
  <si>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</si>
  <si>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</si>
  <si>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</si>
  <si>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</si>
  <si>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</si>
  <si>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</si>
  <si>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</si>
  <si>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</si>
  <si>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</si>
  <si>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</si>
  <si>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</si>
  <si>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</si>
  <si>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</si>
  <si>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</si>
  <si>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</si>
  <si>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</si>
  <si>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</si>
  <si>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</si>
  <si>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</si>
  <si>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</si>
  <si>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</si>
  <si>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</si>
  <si>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</si>
  <si>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</si>
  <si>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</si>
  <si>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</si>
  <si>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</si>
  <si>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</si>
  <si>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</si>
  <si>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</si>
  <si>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</si>
  <si>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</si>
  <si>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</si>
  <si>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</si>
  <si>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</si>
  <si>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</si>
  <si>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</si>
  <si>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</si>
  <si>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</si>
  <si>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</si>
  <si>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</si>
  <si>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</si>
  <si>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</si>
  <si>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</si>
  <si>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</si>
  <si>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</si>
  <si>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</si>
  <si>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</si>
  <si>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</si>
  <si>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</si>
  <si>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</si>
  <si>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</si>
  <si>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</si>
  <si>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</si>
  <si>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</si>
  <si>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</si>
  <si>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</si>
  <si>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</si>
  <si>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</si>
  <si>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</si>
  <si>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</si>
  <si>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</si>
  <si>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</si>
  <si>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</si>
  <si>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</si>
  <si>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</si>
  <si>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</si>
  <si>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</si>
  <si>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</si>
  <si>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</si>
  <si>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</si>
  <si>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</si>
  <si>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</si>
  <si>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</si>
  <si>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</si>
  <si>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</si>
  <si>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</si>
  <si>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</si>
  <si>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</si>
  <si>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</si>
  <si>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</si>
  <si>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</si>
  <si>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</si>
  <si>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</si>
  <si>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</si>
  <si>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</si>
  <si>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</si>
  <si>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</si>
  <si>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</si>
  <si>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</si>
  <si>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</si>
  <si>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</si>
  <si>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</si>
  <si>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</si>
  <si>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</si>
  <si>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</si>
  <si>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</si>
  <si>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</si>
  <si>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</si>
  <si>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</si>
  <si>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</si>
  <si>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</si>
  <si>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</si>
  <si>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</si>
  <si>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</si>
  <si>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</si>
  <si>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</si>
  <si>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</si>
  <si>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</si>
  <si>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</si>
  <si>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</si>
  <si>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</si>
  <si>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</si>
  <si>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</si>
  <si>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</si>
  <si>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</si>
  <si>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</si>
  <si>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</si>
  <si>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</si>
  <si>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</si>
  <si>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</si>
  <si>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</si>
  <si>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</si>
  <si>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</si>
  <si>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</si>
  <si>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</si>
  <si>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</si>
  <si>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</si>
  <si>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</si>
  <si>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</si>
  <si>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</si>
  <si>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</si>
  <si>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</si>
  <si>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</si>
  <si>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</si>
  <si>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</si>
  <si>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</si>
  <si>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</si>
  <si>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</si>
  <si>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</si>
  <si>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</si>
  <si>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</si>
  <si>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</si>
  <si>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rPr>
      <t xml:space="preserve">Acuerdo XXX </t>
    </r>
    <r>
      <rPr>
        <b/>
        <sz val="8"/>
        <color theme="0"/>
        <rFont val="Avenir Next"/>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</si>
  <si>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</si>
  <si>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</si>
  <si>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</si>
  <si>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</si>
  <si>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</si>
  <si>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</si>
  <si>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</si>
  <si>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</si>
  <si>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</si>
  <si>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</si>
  <si>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</si>
  <si>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</si>
  <si>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</si>
  <si>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</si>
  <si>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</si>
  <si>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</si>
  <si>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</si>
  <si>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</si>
  <si>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</si>
  <si>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</si>
  <si>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</si>
  <si>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</si>
  <si>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</si>
  <si>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</si>
  <si>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</si>
  <si>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</si>
  <si>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</si>
  <si>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</si>
  <si>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</si>
  <si>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</si>
  <si>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</si>
  <si>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</si>
  <si>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</si>
  <si>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</si>
  <si>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</si>
  <si>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</si>
  <si>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</si>
  <si>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</si>
  <si>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</si>
  <si>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</si>
  <si>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</si>
  <si>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</si>
  <si>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</si>
  <si>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</si>
  <si>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</si>
  <si>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</si>
  <si>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</si>
  <si>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</si>
  <si>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</si>
  <si>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</si>
  <si>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</si>
  <si>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</si>
  <si>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</si>
  <si>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</si>
  <si>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</si>
  <si>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</si>
  <si>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</si>
  <si>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</si>
  <si>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</si>
  <si>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</si>
  <si>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</si>
  <si>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</si>
  <si>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</si>
  <si>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</si>
  <si>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</si>
  <si>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</si>
  <si>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</si>
  <si>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</si>
  <si>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</si>
  <si>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</si>
  <si>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</si>
  <si>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</si>
  <si>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</si>
  <si>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</si>
  <si>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</si>
  <si>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</si>
  <si>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</si>
  <si>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</si>
  <si>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</si>
  <si>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</si>
  <si>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</si>
  <si>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</si>
  <si>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</si>
  <si>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</si>
  <si>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</si>
  <si>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</si>
  <si>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</si>
  <si>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</si>
  <si>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</si>
  <si>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</si>
  <si>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</si>
  <si>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</si>
  <si>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</si>
  <si>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</si>
  <si>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</si>
  <si>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</si>
  <si>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</si>
  <si>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</si>
  <si>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</si>
  <si>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</si>
  <si>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</si>
  <si>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</si>
  <si>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</si>
  <si>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</si>
  <si>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</si>
  <si>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</si>
  <si>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</si>
  <si>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</si>
  <si>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</si>
  <si>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</si>
  <si>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</si>
  <si>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</si>
  <si>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</si>
  <si>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</si>
  <si>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</si>
  <si>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</si>
  <si>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</si>
  <si>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</si>
  <si>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</si>
  <si>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</si>
  <si>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</si>
  <si>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</si>
  <si>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</si>
  <si>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</si>
  <si>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</si>
  <si>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</si>
  <si>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</si>
  <si>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</si>
  <si>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</si>
  <si>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</si>
  <si>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</si>
  <si>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</si>
  <si>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</si>
  <si>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</si>
  <si>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</si>
  <si>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</si>
  <si>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</si>
  <si>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</si>
  <si>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</si>
  <si>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</si>
  <si>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</si>
  <si>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</si>
  <si>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</si>
  <si>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</si>
  <si>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</si>
  <si>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</si>
  <si>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</si>
  <si>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</si>
  <si>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</si>
  <si>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</si>
  <si>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</si>
  <si>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</si>
  <si>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</si>
  <si>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</si>
  <si>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</si>
  <si>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</si>
  <si>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</si>
  <si>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</si>
  <si>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</si>
  <si>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</si>
  <si>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</si>
  <si>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</si>
  <si>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</si>
  <si>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</si>
  <si>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</si>
  <si>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</si>
  <si>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</si>
  <si>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</si>
  <si>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</si>
  <si>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</si>
  <si>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</si>
  <si>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</si>
  <si>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</si>
  <si>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</si>
  <si>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</si>
  <si>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</si>
  <si>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</si>
  <si>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</si>
  <si>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</si>
  <si>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</si>
  <si>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</si>
  <si>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 xml:space="preserve">TOTAL  OTRAS FUENTES </t>
  </si>
  <si>
    <t>INFORMACIÓN GENERAL DEL AJUSTE</t>
  </si>
  <si>
    <t>Variable</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</si>
  <si>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</si>
  <si>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</si>
  <si>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</si>
  <si>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</si>
  <si>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</si>
  <si>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</si>
  <si>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</si>
  <si>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</si>
  <si>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</si>
  <si>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</si>
  <si>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</si>
  <si>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</si>
  <si>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</si>
  <si>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</si>
  <si>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</si>
  <si>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</si>
  <si>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</si>
  <si>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</si>
  <si>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</si>
  <si>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</si>
  <si>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</si>
  <si>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</si>
  <si>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</si>
  <si>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</si>
  <si>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</si>
  <si>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</si>
  <si>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</si>
  <si>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</si>
  <si>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</si>
  <si>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</si>
  <si>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</si>
  <si>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</si>
  <si>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</si>
  <si>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</si>
  <si>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</si>
  <si>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</si>
  <si>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</si>
  <si>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</si>
  <si>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</si>
  <si>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</si>
  <si>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</si>
  <si>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</si>
  <si>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</si>
  <si>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</si>
  <si>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</si>
  <si>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</si>
  <si>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</si>
  <si>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</si>
  <si>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</si>
  <si>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</si>
  <si>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</si>
  <si>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</si>
  <si>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</si>
  <si>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</si>
  <si>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</si>
  <si>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</si>
  <si>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</si>
  <si>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</si>
  <si>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</si>
  <si>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</si>
  <si>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</si>
  <si>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</si>
  <si>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</si>
  <si>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</si>
  <si>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</si>
  <si>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</si>
  <si>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</si>
  <si>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</si>
  <si>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</si>
  <si>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</si>
  <si>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</si>
  <si>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</si>
  <si>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</si>
  <si>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</si>
  <si>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</si>
  <si>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</si>
  <si>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</si>
  <si>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</si>
  <si>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</si>
  <si>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</si>
  <si>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</si>
  <si>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</si>
  <si>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</si>
  <si>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</si>
  <si>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</si>
  <si>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</si>
  <si>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</si>
  <si>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</si>
  <si>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</si>
  <si>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</si>
  <si>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</si>
  <si>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</si>
  <si>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</si>
  <si>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</si>
  <si>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</si>
  <si>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</si>
  <si>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</si>
  <si>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</si>
  <si>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</si>
  <si>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</si>
  <si>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</si>
  <si>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</si>
  <si>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</si>
  <si>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</si>
  <si>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</si>
  <si>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</si>
  <si>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</si>
  <si>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</si>
  <si>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</si>
  <si>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</si>
  <si>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</si>
  <si>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</si>
  <si>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</si>
  <si>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</si>
  <si>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</si>
  <si>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</si>
  <si>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</si>
  <si>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</si>
  <si>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</si>
  <si>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</si>
  <si>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</si>
  <si>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</si>
  <si>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</si>
  <si>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</si>
  <si>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</si>
  <si>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</si>
  <si>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</si>
  <si>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</si>
  <si>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</si>
  <si>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</si>
  <si>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</si>
  <si>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</si>
  <si>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</si>
  <si>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</si>
  <si>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</si>
  <si>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</si>
  <si>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</si>
  <si>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</si>
  <si>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</si>
  <si>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</si>
  <si>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</si>
  <si>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</si>
  <si>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</si>
  <si>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</si>
  <si>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</si>
  <si>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</si>
  <si>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</si>
  <si>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</si>
  <si>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</si>
  <si>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</si>
  <si>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</si>
  <si>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</si>
  <si>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</si>
  <si>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</si>
  <si>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</si>
  <si>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</si>
  <si>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</si>
  <si>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</si>
  <si>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</si>
  <si>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</si>
  <si>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</si>
  <si>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</si>
  <si>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</si>
  <si>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</si>
  <si>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</si>
  <si>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</si>
  <si>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</si>
  <si>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</si>
  <si>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</si>
  <si>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</si>
  <si>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Inclusión de indicadores secundarios</t>
  </si>
  <si>
    <t>c) Indicadores de producto</t>
  </si>
  <si>
    <t>VALIDACIÓN DE PROCEDENCIA DEL AJUSTE</t>
  </si>
  <si>
    <t>No</t>
  </si>
  <si>
    <t>Pregunta</t>
  </si>
  <si>
    <t>Respuesta</t>
  </si>
  <si>
    <t>VALOR TOTAL INICIAL EN VIABILIZACIÓN:</t>
  </si>
  <si>
    <t>Realizar una descripción del proyecto viabilizado y la solicitud del ajuste en estudio:</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</si>
  <si>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</si>
  <si>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</si>
  <si>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</si>
  <si>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</si>
  <si>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</si>
  <si>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</si>
  <si>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</si>
  <si>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</si>
  <si>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</si>
  <si>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</si>
  <si>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</si>
  <si>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</si>
  <si>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</si>
  <si>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</si>
  <si>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</si>
  <si>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</si>
  <si>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</si>
  <si>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</si>
  <si>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</si>
  <si>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</si>
  <si>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</si>
  <si>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</si>
  <si>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</si>
  <si>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Inversion</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</si>
  <si>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</si>
  <si>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</si>
  <si>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</si>
  <si>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</si>
  <si>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</si>
  <si>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</si>
  <si>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</si>
  <si>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</si>
  <si>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</si>
  <si>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</si>
  <si>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</si>
  <si>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</si>
  <si>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</si>
  <si>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</si>
  <si>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</si>
  <si>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</si>
  <si>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</si>
  <si>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La Etapa escoja una de las siguientes opciones: Preinversión, Inversión u Operación - El valor total de las fuentes de financiación debe ser igual al valor total de los costos del proyecto</t>
  </si>
  <si>
    <t>Inversión</t>
  </si>
  <si>
    <t>Operación</t>
  </si>
  <si>
    <t>Preinversión</t>
  </si>
  <si>
    <t>Departamento</t>
  </si>
  <si>
    <t>Municipio</t>
  </si>
  <si>
    <t>Observación (detalle del documento)</t>
  </si>
  <si>
    <t>Las modificaciones no cambian los objetivos generales y específicos, los productos y la localización</t>
  </si>
  <si>
    <t>Variables Susceptibles de Modificación*</t>
  </si>
  <si>
    <t>VALOR TOTAL DEL PROYECTO CON AJUSTE</t>
  </si>
  <si>
    <t xml:space="preserve">VALOR TOTAL DEL PROYECTO (Todas las fuentes): </t>
  </si>
  <si>
    <t>VALOR CON OTRAS FUENTES DE RECURSOS:</t>
  </si>
  <si>
    <t>VALOR CON RECURSOS DEL SGR:</t>
  </si>
  <si>
    <t xml:space="preserve"> COMPONENTE JURÍDICO:</t>
  </si>
  <si>
    <t>Se deberán analizar las variables a modificar y conceptuar sobre el ajuste para los componentes jurídico, técnico, social, ambiental y financiero.</t>
  </si>
  <si>
    <t>Cambios definidos en el horizonte de ejecución del proyecto</t>
  </si>
  <si>
    <t>Incremento del valor total inicial hasta el 50%</t>
  </si>
  <si>
    <t>Disminución de los montos aprobados</t>
  </si>
  <si>
    <t>b) Valor total del proyecto de inversión</t>
  </si>
  <si>
    <t xml:space="preserve">Indicadores de producto secundarios </t>
  </si>
  <si>
    <t>d) Fuentes de financiación</t>
  </si>
  <si>
    <t>Sustitución de fuentes de financiación  del SGR o diferentes a estas</t>
  </si>
  <si>
    <t>Inclusión de fuentes de financiación  del SGR o diferentes a estas</t>
  </si>
  <si>
    <t>Modificación de las fuentes ya existentes</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</si>
  <si>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</si>
  <si>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</si>
  <si>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</si>
  <si>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</si>
  <si>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</si>
  <si>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</si>
  <si>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</si>
  <si>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</si>
  <si>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</si>
  <si>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</si>
  <si>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</si>
  <si>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</si>
  <si>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</si>
  <si>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</si>
  <si>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</si>
  <si>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</si>
  <si>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</si>
  <si>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</si>
  <si>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</si>
  <si>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</si>
  <si>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</si>
  <si>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</si>
  <si>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</si>
  <si>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</si>
  <si>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</si>
  <si>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</si>
  <si>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</si>
  <si>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</si>
  <si>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De conformidad con lo definido en el artículo 4.5.1.2.5. los documentos soporte para la presentación de solicitudes de ajuste a proyectos aprobados son:</t>
  </si>
  <si>
    <t>ANÁLISIS DE VARIABLES SUSCEPTIBLES DE MODIFICACIÓN A PROYECTOS DE INVERSIÓN APROBADOS.</t>
  </si>
  <si>
    <t>¿La entidad ejecutora  o la que presentó el proyecto de inversión adjuntó los documentos soporte establecidos en el artículo 4.5.1.2.5. del  Acuerdo Único de Comisión Rectora para la creación y el registro del ajuste en el Banco de Proyectos de Inversión del SGR o el aplicativo dispuesto por el Departamento Nacional de Planeación y los requeridos según procedimiento para dar trámite a los ajustes?</t>
  </si>
  <si>
    <t>AJUSTE PARA PROYECTOS DE INVERSIÓN FINANCIADOS O COFINANCIADOS CON RECURSOS DEL SISTEMA GENERAL DE REGALÍAS APROBADOS</t>
  </si>
  <si>
    <t>¿El ajuste es presentado por la entidad designada para la ejecución?</t>
  </si>
  <si>
    <t>COMPONENTE TÉCNICO:</t>
  </si>
  <si>
    <t>COMPONENTE SOCIAL:</t>
  </si>
  <si>
    <t>COMPONENTE AMBIENTAL:</t>
  </si>
  <si>
    <t>COMPONENTE FINANCIERO:</t>
  </si>
  <si>
    <t>Preguntas generales para cargue y registro de ajuste</t>
  </si>
  <si>
    <t xml:space="preserve">Observación adicional. </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</si>
  <si>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</si>
  <si>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2.	 Cuando la solicitud de ajuste verse sobre modificación del valor total del proyecto o fuentes de financiación:</t>
  </si>
  <si>
    <t xml:space="preserve">3. 	Cuando los ajustes estén relacionados con el cambio de ejecutor o cambio de instancia designada para adelantar la contratación de la interventoría de las que tratan los literales e) y f) del artículo 4.5.1.2.1 del presente Acuerdo, deberán presentarse los siguientes documentos: </t>
  </si>
  <si>
    <t xml:space="preserve">a)	 Solicitud del representante legal de la entidad que haya presentado el proyecto de inversión dirigida a la secretaría técnica u oficina de planeación o la que haga sus veces de la entidad o instancia que aprobó el proyecto de inversión, en la cual sustente los motivos técnicos, financieros y jurídicos que soportan la necesidad del cambio, así como la justificación de la capacidad técnica e idoneidad de la entidad propuesta para reemplazar a la entidad ejecutora o a la instancia designada para adelantar la contratación de la interventoría que fue definida inicialmente por la instancia o entidad que aprobó el proyecto de inversión. </t>
  </si>
  <si>
    <t xml:space="preserve">b)	 Certificación suscrita por el representante legal de la entidad designada como ejecutora del proyecto de inversión o de la instancia designada para adelantar la contratación de la interventoría, donde manifieste que no ha expedido el acto administrativo que ordena la apertura del proceso de selección o el acto administrativo unilateral que decreta el gasto o documento que haga sus veces en atención a la naturaleza del ejecutor, con cargo a los recursos del proyecto de inversión. No aplicará este requisito en los casos en el ejecutor no haya aceptado la designación. </t>
  </si>
  <si>
    <t>c)	 Comunicación suscrita por el representante legal de la entidad propuesta para ser designada como ejecutora del proyecto de inversión, o por el representante legal de la instancia propuesta para adelantar la contratación de la interventoría, dirigida a la instancia de aprobación del ajuste, en la que manifieste el interés y la voluntad de aceptar dicha designación.</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</si>
  <si>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</si>
  <si>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 xml:space="preserve">DOCUMENTOS SOPORTE PARA PRESENTACIÓN DE SOLICITUDES DE AJUSTES </t>
  </si>
  <si>
    <t>INSTANCIA/ENTIDAD VIABILIZADORA:</t>
  </si>
  <si>
    <t>CONCEPTO DEL AJUSTE</t>
  </si>
  <si>
    <t>RESULTADO DEL CONCEPTO DEL  AJUSTE</t>
  </si>
  <si>
    <t>EMISOR DEL CONCEPTO DE AJUSTE</t>
  </si>
  <si>
    <t>* Para los proyectos de inversión aprobados por el OCAD CTeI, el concepto del ajuste del que trata el numeral 3 del artículo 4.5.1.2.3. del presente Acuerdo, deberá ser emitido por el ejecutor del proyecto de inversión utilizando el formato señalado en el presente artículo y remitido a la secretaría técnica al momento de la solicitud de creación del ajuste.
**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***Cuando el ajuste verse sobre cambio de ejecutor o de instancia designada para adelantar la contratación de la interventoría o la designada para la vigilancia de la correcta ejecución de OCAD Paz y CTeI  no se requerirá concepto del ajuste del que trata el numeral 3 del presente artículo para su decisión.</t>
  </si>
  <si>
    <t>El concepto de ajuste del que trata el artículo 4.5.1.2.4. del Acuerdo Único de Comisión Rectora, deberá ser emitido por la entidad o instancia responsable dentro de los doce (12) días hábiles siguientes a la solicitud, para lo cual deberá hacer uso del formato que para el efecto defina el Departamento Nacional de Planeación, el cual será suscrito y remitido en formato PDF a la secretaría técnica u oficina de planeación o la que haga sus veces para que realice el cargue correspondiente en el Banco de Proyectos de Inversión del SGR o aplicativo dispuesto por el Departamento Nacional de Planeación.</t>
  </si>
  <si>
    <t xml:space="preserve">Sección II: AJUSTES A PROYECTOS DE INVERSIÓN APROBADOS - Deben ser decididos por la entidad o instancia que aprobó el proyecto de inversión soportados en un Concepto de Ajuste emitido por la entidad o instancia que emitió concepto para aprobación o viabilizó. </t>
  </si>
  <si>
    <t>Responsable de la identificación del ajuste de acuerdo con el numeral 1 del Artículo 4.5.1.2.3.  del Acuerdo Único de Comisión Rectora</t>
  </si>
  <si>
    <t xml:space="preserve">**** Una vez se cuente con concepto del ajuste, la entidad o instancia que aprobó el proyecto de inversión analizará y decidirá sobre la solicitud de ajuste, esta decisión deberá ser consignada en un acto administrativo
**** * Cuando un proyecto de inversión haya sido cofinanciado con diversas fuentes de financiación y requiera ajustar el valor total del proyecto o las fuentes de financiación, todas las entidades o instancias que aporten recursos al proyecto de inversión deberán aprobar el respectivo ajuste, atendiendo el orden establecido en el parágrafo 2 del artículo 4.4.2. del presente Acuerdo.
****** Cuando un proyecto de inversión haya sido cofinanciado con diversas fuentes de financiación y requiera ajuste de cambio de ejecutor, la entidad o instancia que lo designó será la responsable de decidir sobre este ajuste, en atención a lo dispuesto en el parágrafo 2 del artículo 4.4.4. del presente Acuerdo.
</t>
  </si>
  <si>
    <t>e)	 Ejecutor. 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</si>
  <si>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a)	 Actividades y costos. Procederá cuando la modificación esté orientada a: 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</si>
  <si>
    <r>
      <rPr>
        <b/>
        <sz val="8"/>
        <rFont val="Arial Narrow"/>
        <family val="2"/>
      </rP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Nota 4</t>
    </r>
    <r>
      <rPr>
        <sz val="8"/>
        <rFont val="Arial Narrow"/>
        <family val="2"/>
      </rPr>
      <t>. De conformidad con lo definido en el Artículo 4.5.1.2.6.  del Acuerdo Único de Comisión Rectora que versa sobre cambios en las condiciones de ejecución respecto a los beneficiarios del proyecto de inversión, se establece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</si>
  <si>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 xml:space="preserve">De conformidad con el artículo 4.5.1.2.4. del Acuerdo Único de Comisión Rectora, el concepto del ajuste será solicitado por las secretarías técnicas de los OCAD Paz o Regional u oficina de planeación o la que haga sus veces, teniendo en cuenta las reglas: 
</t>
    </r>
    <r>
      <rPr>
        <sz val="9"/>
        <rFont val="Arial Narrow"/>
        <family val="2"/>
      </rPr>
      <t>a)	 Para los proyectos de inversión que para su decisión requirieron Concepto Técnico Único Sectorial, el concepto del ajuste será solicitado a la entidad que lo haya expedido.
b)	 Para los proyectos de inversión que para su decisión no contempló un Concepto Técnico Único Sectorial, el concepto de ajuste deberá ser solicitado a la entidad que viabilizó el proyecto de inversión.</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</si>
  <si>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</si>
  <si>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Representante Legal (o delegado) entidad que emitió CTUS/Viabilizó/Ejecutor del proyecto de inversión (incluye CTeI)
</t>
    </r>
    <r>
      <rPr>
        <b/>
        <sz val="8"/>
        <color rgb="FFC00000"/>
        <rFont val="Arial Narrow"/>
        <family val="2"/>
      </rPr>
      <t>(OBLIGATORIO)</t>
    </r>
  </si>
  <si>
    <r>
      <rPr>
        <b/>
        <sz val="10"/>
        <color theme="4" tint="-0.499984740745262"/>
        <rFont val="Arial Narrow"/>
        <family val="2"/>
      </rPr>
      <t>REFERENTES NORMATIVOS</t>
    </r>
    <r>
      <rPr>
        <b/>
        <sz val="10"/>
        <rFont val="Arial Narrow"/>
        <family val="2"/>
      </rPr>
      <t xml:space="preserve">
Ley 2056 de 2020: Artículos 4, 5, 6, 35, 37,54,5,  57 y 84
Decreto 1821 de 2020: Artículo 1.2.1.2.14. (Modificado y adicionado por el Art. 6 del Decreto 1142 de 2021);  1.2.2.2.1. ( Modificado por el Art. 9 del Decreto 625 de 2022 y el Art. 13 del Decreto 1142 de 2021) y Art. 1.2.4.2.1. (Adicionado por el por el Art. 11 Del Decreto 625 de 2022).
</t>
    </r>
    <r>
      <rPr>
        <b/>
        <sz val="10"/>
        <color theme="4" tint="-0.499984740745262"/>
        <rFont val="Arial Narrow"/>
        <family val="2"/>
      </rPr>
      <t>Acuerdo Único del SGR o normas que lo modifiquen, aclaren, adicionen o sustituyan.</t>
    </r>
  </si>
  <si>
    <t>¿La información que soporta el ajuste se encuentra alojada en el aplicativo dispuesto por el DNP?</t>
  </si>
  <si>
    <t xml:space="preserve">2. ¿Las modificaciones introducidas  cambian el alcance del proyecto de inversión? </t>
  </si>
  <si>
    <t>3. ¿Las modificaciones introducidas al proyecto de inversión alteran su viabilidad inicial?</t>
  </si>
  <si>
    <t>Aplica/No aplica Requisito</t>
  </si>
  <si>
    <t>Si Aplica</t>
  </si>
  <si>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Acuerdo Único de Comisión Rectora. 
</t>
    </r>
  </si>
  <si>
    <t xml:space="preserve">c) Carta de aceptación de los ajustes propuestos, suscrita por los representantes legales o autoridades competentes de las demás entidades que cofinancian el proyecto de inversión. </t>
  </si>
  <si>
    <t xml:space="preserve">Perfil técnico que realizó concepto: </t>
  </si>
  <si>
    <t>GUÍA PARA LA IDENTIFICACIÓN DE TRÁMITES DE AJUSTES ACUERDO ÚNICO DE COMISIÓN RECTORA-F4.2
Trámite para los ajustes que deben ser decididos por la entidad o instancia que aprobó el proyecto de inversión
(Numeral 1 del Artículo 4.5.1.2.3. del Acuerdo Único de Comisión Rectora)</t>
  </si>
  <si>
    <r>
      <rPr>
        <b/>
        <sz val="9"/>
        <color theme="1"/>
        <rFont val="Arial Narrow"/>
        <family val="2"/>
      </rPr>
      <t>*Nota</t>
    </r>
    <r>
      <rPr>
        <sz val="9"/>
        <color theme="1"/>
        <rFont val="Arial Narrow"/>
        <family val="2"/>
      </rPr>
      <t>: El estado del proyecto debe coincidir entre las decisiones de la instancia de aprobación y la información de aplicativos del DNP.</t>
    </r>
  </si>
  <si>
    <r>
      <t xml:space="preserve">De conformidad con lo dispuesto en el Artículo 4.5.1.2.3.  </t>
    </r>
    <r>
      <rPr>
        <sz val="10"/>
        <color theme="1"/>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t>
    </r>
  </si>
  <si>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</si>
  <si>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</si>
  <si>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</si>
  <si>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</si>
  <si>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</si>
  <si>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</si>
  <si>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</si>
  <si>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</si>
  <si>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r>
      <rPr>
        <b/>
        <sz val="10"/>
        <color theme="3"/>
        <rFont val="Arial Narrow"/>
        <family val="2"/>
      </rPr>
      <t xml:space="preserve">Para tener en cuenta: </t>
    </r>
    <r>
      <rPr>
        <sz val="10"/>
        <rFont val="Arial Narrow"/>
        <family val="2"/>
      </rPr>
      <t xml:space="preserve">
</t>
    </r>
    <r>
      <rPr>
        <b/>
        <sz val="10"/>
        <color theme="3"/>
        <rFont val="Arial Narrow"/>
        <family val="2"/>
      </rPr>
      <t xml:space="preserve">1. </t>
    </r>
    <r>
      <rPr>
        <b/>
        <sz val="10"/>
        <rFont val="Arial Narrow"/>
        <family val="2"/>
      </rPr>
      <t xml:space="preserve"> </t>
    </r>
    <r>
      <rPr>
        <sz val="10"/>
        <rFont val="Arial Narrow"/>
        <family val="2"/>
      </rPr>
      <t xml:space="preserve">El parágrafo 1 del artículo 4.5.1.2.3. establece: " Cuando se requiera un ajuste de los que trata el presente artículo y el ejecutor no haya sido designado o no haya aceptado su designación, el ajuste deberá ser tramitado por quien presentó el proyecto de inversión. 
</t>
    </r>
    <r>
      <rPr>
        <b/>
        <sz val="10"/>
        <color theme="3"/>
        <rFont val="Arial Narrow"/>
        <family val="2"/>
      </rPr>
      <t>2.</t>
    </r>
    <r>
      <rPr>
        <b/>
        <sz val="10"/>
        <rFont val="Arial Narrow"/>
        <family val="2"/>
      </rPr>
      <t xml:space="preserve"> </t>
    </r>
    <r>
      <rPr>
        <sz val="10"/>
        <rFont val="Arial Narrow"/>
        <family val="2"/>
      </rPr>
      <t>Si la solicitud de creación del ajuste no cumple con la totalidad de los documentos señalados en el artículo 4.5.1.2.5. del presente Acuerdo será devuelta por la secretaría técnica u oficina de planeación o la que haga sus veces, dentro de los tres (3) días hábiles siguientes a la radicación.</t>
    </r>
    <r>
      <rPr>
        <b/>
        <sz val="10"/>
        <rFont val="Arial Narrow"/>
        <family val="2"/>
      </rPr>
      <t xml:space="preserve">
</t>
    </r>
    <r>
      <rPr>
        <b/>
        <sz val="10"/>
        <color theme="3"/>
        <rFont val="Arial Narrow"/>
        <family val="2"/>
      </rPr>
      <t>3</t>
    </r>
    <r>
      <rPr>
        <sz val="10"/>
        <color theme="3"/>
        <rFont val="Arial Narrow"/>
        <family val="2"/>
      </rPr>
      <t xml:space="preserve">. </t>
    </r>
    <r>
      <rPr>
        <sz val="10"/>
        <rFont val="Arial Narrow"/>
        <family val="2"/>
      </rPr>
      <t>Una vez registrado el ajuste, la información del proyecto de inversión quedará actualizada y se podrá continuar con la ejecución del proyecto de inversión</t>
    </r>
  </si>
  <si>
    <r>
      <t xml:space="preserve">De acuerdo con el artículo 4.5.1.2.3. Trámite para los ajustes que deben ser decididos por la entidad o instancia que aprobó el proyecto de inversión:
</t>
    </r>
    <r>
      <rPr>
        <b/>
        <sz val="10"/>
        <color rgb="FF000000"/>
        <rFont val="Arial Narrow"/>
        <family val="2"/>
      </rPr>
      <t>Parágrafo 3°.</t>
    </r>
    <r>
      <rPr>
        <sz val="10"/>
        <color rgb="FF000000"/>
        <rFont val="Arial Narrow"/>
        <family val="2"/>
      </rPr>
      <t xml:space="preserve"> Lo dispuesto en el presente artículo aplicará cuando se requiera cambio de la instancia designada para adelantar la contratación de la interventoría o la designada para la vigilancia de la correcta ejecución del proyecto por el OCAD Paz y OCAD CTeI, según corresponda, eventos en los cuales no se requerirá concepto del ajuste del que trata el numeral 3 del presente artículo para su decisión.  
</t>
    </r>
    <r>
      <rPr>
        <b/>
        <sz val="10"/>
        <color rgb="FF000000"/>
        <rFont val="Arial Narrow"/>
        <family val="2"/>
      </rPr>
      <t>Parágrafo 4°</t>
    </r>
    <r>
      <rPr>
        <sz val="10"/>
        <color rgb="FF000000"/>
        <rFont val="Arial Narrow"/>
        <family val="2"/>
      </rPr>
      <t xml:space="preserve">. Cuando el ajuste verse sobre cambio de ejecutor o de instancia designada para adelantar la contratación de la interventoría o la designada para la vigilancia de la correcta ejecución de la que trata el parágrafo 3° del presente artículo, no se requerirá concepto del ajuste del que trata el numeral 3 del presente artículo para su decisión.
</t>
    </r>
    <r>
      <rPr>
        <b/>
        <sz val="10"/>
        <color rgb="FF000000"/>
        <rFont val="Arial Narrow"/>
        <family val="2"/>
      </rPr>
      <t xml:space="preserve">Parágrafo 5º. </t>
    </r>
    <r>
      <rPr>
        <sz val="10"/>
        <color rgb="FF000000"/>
        <rFont val="Arial Narrow"/>
        <family val="2"/>
      </rPr>
      <t>Para los proyectos de inversión aprobados por el OCAD CTeI, la solicitud de creación del ajuste establecida en el numeral 2 del presente artículo, deberá estar acompañada del concepto del ajuste emitido por el ejecutor del proyecto de inversión utilizando el formato del que trata el artículo 4.5.1.2.4. del presente Acuerdo.</t>
    </r>
  </si>
  <si>
    <t xml:space="preserve">  VARIABLES SUSCEPTIBLES DE MODIFICACIÓN PARA PROYECTOS DE INVERSIÓN APROBADOS.
(Artículo 4.5.1.2.1. Acuerdo Único de Comisión Rectora)</t>
  </si>
  <si>
    <t>Nota 1: De conformidad con lo definido en el Parágrafo 3º del Artículo 4.5.1.2.1. del Acuero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De acuerdo con el artículo 4.5.1.2.3. Trámite para los ajustes que deben ser decididos por la entidad o instancia que aprobó el proyecto de inversión en el Parágrafo 6º. Cuando se apruebe un ajuste que implique un mayor valor de la misma fuente de financiación o de una fuente diferente del proyecto de inversión, el ejecutor deberá realizar las modificaciones en su capítulo presupuestal independiente. Así mismo, la secretaría técnica u oficina de planeación o la que haga sus veces de la instancia o entidad que aprobó el ajuste deberá realizar las modificaciones correspondientes en la asignación presupuestal en el Sistema de Presupuesto y Giro de Regalías (SPGR).
Para los ajustes por reducción del valor de alguna de las fuentes de financiación del proyecto de inversión o cambio del ejecutor, previo a su aprobación, la secretaría técnica u oficina de planeación o la que haga sus veces, de la instancia o entidad a la que corresponda aprobarlo, deberá verificar que el monto sobre el cual se vaya a realizar el ajuste no cuente con el Certificado de Disponibilidad Presupuestal en atención a lo establecido en la parte final del inciso 1 del artículo 1.2.1.2.14 del Decreto Único Reglamentario del SGR. En caso de que exista dicho Certificado de Disponibilidad Presupuestal, deberá solicitarse a la entidad ejecutora su reducción en el Sistema de Presupuesto y Giro de Regalías (SPGR), para proceder a su aprobación.</t>
  </si>
  <si>
    <t>Documentos Soportes</t>
  </si>
  <si>
    <t xml:space="preserve">2. ¿Las modificaciones introducidas el cambian el alcance del proyecto de inversión? </t>
  </si>
  <si>
    <t>1. ¿Las variables presentadas para la modificación al proyecto de inversión se enmarcan dentro de las indicadas en el artículo 4.5.1.1.1. Acuerdo Único de Comisión Rectora, susceptibles de ajustar para proyectos Viabilizados -No aprobados?</t>
  </si>
  <si>
    <t xml:space="preserve">NOMBRE </t>
  </si>
  <si>
    <t>Funcionario de la entidad que presentó el proyecto de inversión/designada ejecutora</t>
  </si>
  <si>
    <t>Número de concepto emitido:</t>
  </si>
  <si>
    <t>Fecha de solicitud de Concepto:</t>
  </si>
  <si>
    <t>Fecha de emisión de Concepto:</t>
  </si>
  <si>
    <t>Aumento o disminución de los costos de las actividades existentes</t>
  </si>
  <si>
    <t>Inclusión de actividades nuevas</t>
  </si>
  <si>
    <t xml:space="preserve">Nota:  El análisis y las observaciones se realizaron con base en el Anexo 2. Guía de identificación de trámites de ajustes para proyectos aprobados remitido por la Entidad que presentó el proyecto de inversión y los respectivos soportes. </t>
  </si>
  <si>
    <t xml:space="preserve">INCREMENTO O DISMINUCIÓN DE RECURSOS AL PROYECTO </t>
  </si>
  <si>
    <r>
      <t xml:space="preserve">CONCEPTO DEL AJUSTE PARA LOS PROYECTOS DE INVERSIÓN APROBADOS QUE DEBEN SER DECIDIDOS POR LA ENTIDAD O INSTANCIA QUE APROBÓ EL PROYECTO DE INVERSIÓN
 (ARTÍCULO  4.5.1.2.3.  ACUERDO ÚNICO DE COMISIÓN RECTORA).
</t>
    </r>
    <r>
      <rPr>
        <sz val="10"/>
        <color theme="3"/>
        <rFont val="Arial Narrow"/>
        <family val="2"/>
      </rPr>
      <t xml:space="preserve">
</t>
    </r>
    <r>
      <rPr>
        <sz val="10"/>
        <color theme="4" tint="-0.499984740745262"/>
        <rFont val="Arial Narrow"/>
        <family val="2"/>
      </rPr>
      <t>Los ajustes a los proyectos de inversión que versen sobre la modificación del valor total de proyecto, las fuentes de financiación o el cambio de ejecutor, deberán ser sometidos a consideración de la entidad o instancia que aprobó el proyecto de inversión.
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r>
  </si>
  <si>
    <t>Acuerdo 7/2022</t>
  </si>
  <si>
    <t>AJC/LLS</t>
  </si>
  <si>
    <t xml:space="preserve"> soporte.formatos@dnp.gov.co</t>
  </si>
  <si>
    <t>1. ¿Las variables presentadas para la modificación al proyecto de inversión se enmarcan dentro de las indicadas en el artículo 4.5.1.2.1. Acuerdo Único de Comisión Rectora, susceptibles de ajustar para proyectos aprobados?</t>
  </si>
  <si>
    <t>Asignaciones Directas 20%</t>
  </si>
  <si>
    <t>Asignaciones Directas 5% (anticipadas)</t>
  </si>
  <si>
    <t>TOTAL INCREMENTO/DISMINUCIÓN DE RECURSOS:</t>
  </si>
  <si>
    <t xml:space="preserve">b) Cuando el proyecto de inversión se encuentre en ejecución, se deberá anexar el balance sobre la ejecución física y financiera del proyecto suscrito por el supervisor o el interventor, según corresponda. Este balance debe guardar concordancia con la información reportada en el aplicativo de seguimiento dispuesto por el Departamento Nacional de Planeación, para lo cual la entidad o instancia ante la cual se presentó la solicitud de ajuste deberá evaluar dicha concordancia y continuar con el trámite del ajuste. </t>
  </si>
  <si>
    <t>a) 	Solicitud de la entidad que haya presentado el proyecto de inversión o de aquella designada como ejecutora, cuando esta haya aceptado dicha designación,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la fuente de financiación y el monto de recursos inicialmente aprobados y estar acompañada de los documentos que lo soporten. Cuando el proyecto cuente con interventoría o supervisión, la solicitud también deberá ser
suscrita por el interventor o supervisor, según sea el caso.
La solicitud deberá estar acompañada del formato del que trata el numeral 2 del artículo 4.5.1.2.3. del presente Acuerdo.</t>
  </si>
  <si>
    <t>Versión 2 DGP SGR</t>
  </si>
  <si>
    <t>Resultados del Concepto del Ajuste:</t>
  </si>
  <si>
    <t>CONCEPTO NO FAVORABLE</t>
  </si>
  <si>
    <t xml:space="preserve">Cuando los cambios propuestos al proyecto de inversión cambian su alcance (objetivos generales y específicos, los productos y la localización), siendo improcedente el ajuste al proyecto de inversión. En este caso el proyecto pasará al rol de aprobación del ajuste. 
</t>
  </si>
  <si>
    <t>CONCEPTO FAVORABLE</t>
  </si>
  <si>
    <t xml:space="preserve">Cuando los cambios al proyecto de inversión cumplen la totalidad del análisis de los componentes jurídico, técnico, social, ambiental y financiero, siendo procedente el ajuste propuesto.  En este caso el proyecto pasará al rol de aprobación del ajuste. </t>
  </si>
  <si>
    <t>CONCEPTO CON OBSERVACIONES</t>
  </si>
  <si>
    <t xml:space="preserve">Cuando por falta de información o debido a inconsistencias en los documentos que soportan el ajuste presentado al proyecto de inversión, no es posible realizar el análisis integral de los aspectos técnico, social, ambiental, jurídico o financiero y se requiere que la entidad que presentó la solicitud complemente la información. No altera la viabilidad del proyecto y se pueden subsanar las observaciones.  En este caso el proyecto deberá devolverse al estado anterior a la bandeja de la Secretaría técnica, secretaria de planeación o la que haga sus veces o la entidad viabilizadora para que esta a su vez pueda cargar las subsanaciones a las solicitudes de ajustes remitidas por la entidad presentadora del ajuste. </t>
  </si>
  <si>
    <t>MUNICIPIO DE SAN JOSE DE LA MONTAÑA, ANTIOQUIA</t>
  </si>
  <si>
    <t>MEJORAMIENTO DE LA RED VIAL URBANA MUNICIPIO DE SAN JOSÉ DE LA MONTAÑA</t>
  </si>
  <si>
    <t>Departamento de Antioquia</t>
  </si>
  <si>
    <t>ASOCIACION DE MUNICIPIOS DEL NORTE ANTIOQUEÑO "AMUNORTE"</t>
  </si>
  <si>
    <t>Municipio de San José de la Montaña</t>
  </si>
  <si>
    <t>Octubre 06 de 2023</t>
  </si>
  <si>
    <t>89,99%</t>
  </si>
  <si>
    <t>89,44%</t>
  </si>
  <si>
    <t>Si, con el  ajuste se las modificaciones estan orientada a aumentar o disminuir el costo de una o varias actividades existentes y  modifican el valor total del proyecto aprobado.</t>
  </si>
  <si>
    <t>Se generan dos (2)  actividadad denuvas denominadas: 43010803-Suministrar transportar  y  construir pantalla para muro de contencion en bloque de concreto de 15*20*40, resistencia 17,5mpa, incluye grauting,concreto de 210kg/cme para viga y columnetas en concreto 
43010803-Realizar el traslado de poste de energia con red principal, incluye desmonte de lineas de alta tension, desmonte de crucetas, transformador, cables de viento y montaje de poste en el sitio autorizado por la empresa prestadora del servicio, adicionalmente se incluyen los tramites necesarios para el traslado.</t>
  </si>
  <si>
    <t>Si, con el  ajuste sesolicita la  modificación o cambio en los periodos definidos en el horizonte de ejecución del proyecto como consecuencia del incremento de costos y/o inclusión de nuevas actividades de los que tratan los numerales anteriores.</t>
  </si>
  <si>
    <t>El Valor de Incremento es inferior al 50% (Incremento 29.81%)</t>
  </si>
  <si>
    <t>N/A</t>
  </si>
  <si>
    <t>Si, con el  ajuste se incluye la fuentes SGR - Inversión Local NBI del parte del Municipio de San José de la Montaña, por un valor de Ciento setenta y dos millones setecientos ocho mil ochocientos cuarenta y un mc ($ 172,708,841.00)</t>
  </si>
  <si>
    <t>El proyecto cuyo objeto es el MEJORAMIENTO DE LA RED VIAL URBANA MUNICIPIO DE SAN JOSÉ DE LA MONTAÑA está identificado con la ficha BPIB  2023003050085. y aprobado con el decreto. Radicado: D 2023070004496., el alcance corresponde a la ejecución de es 0.318 km de vía en pavimento rígido, actualmente falta por ejecutar alrededor de 80ml de vía, esto obedece a la necesidad de adición de recursos para el proyecto (ver Anexo 1. balance con proyección) donde se tiene identificadas las actividades necesarias para la culminación del proyecto y de esta manera dar cumplimiento a la meta física.
. 
Es importante aclarar que las actividades, indicadores, productos, objetivos del proyecto, se llega a la conclusión que el presente ajuste solicitado no altera el objeto del proyecto ni afecta sustancialmente las actividades del mismo (ver Anexo 17. Certificación ajuste Actividad a cero), al contrario, se pretende dar cumplimiento a través de la ejecución de mayores y menores cantidades, así como de ítems nuevos de los cuales se presentan los análisis de precios unitarios con su respectiva acta de aprobación (Anexo 2. APU obras extras -VF-04- Anexo 6. Acta 3 Aprobación APU extras V-3), según las nuevas necesidades y requerimientos presentados por el proyecto, verificadas y aprobadas por la interventoría.</t>
  </si>
  <si>
    <r>
      <t xml:space="preserve">Observación: 
</t>
    </r>
    <r>
      <rPr>
        <sz val="8"/>
        <rFont val="Arial Narrow"/>
        <family val="2"/>
      </rPr>
      <t>Sin</t>
    </r>
  </si>
  <si>
    <t>Las modificaciones introducidas al proyecto no alteran la viabilidad sobre los componentes jurídico, técnico, social, ambiental y financiero dada inicialmente</t>
  </si>
  <si>
    <t>San José de la Montaña</t>
  </si>
  <si>
    <t xml:space="preserve">Se cuenta con solicitud de ajuste emitida por el representante legal de la  ASOCIACION DE MUNICIPIOS DEL NORTE ANTIOQUEÑO "AMUNORTE" designada como entidad ejecutora del proyectode inversión, donde se indican las razones técnicas, financieras y juidicas que sustentan la necesidad. </t>
  </si>
  <si>
    <t xml:space="preserve">Se anexa el balance sobre la ejecución física y financiera del proyecto suscrito por  el Interventor. </t>
  </si>
  <si>
    <t>No aplica, el proyecto no esta relacionado con el cambio de ejecutor</t>
  </si>
  <si>
    <t>El ajuste solicitado se sustenta en los principios constitucionales de eficiencia y eficacia que debe regir la inversión pública y en especial garantizar que con la ejecución del proyecto sea posible realizar una gestión fiscal con sujeción a los principios de economía, eficacia, equidad, imparcialidad, moralidad y transparencia.
El anterior es procedente de conformidad con lo establecido en el Decreto 1821 de 2020, modificado por el Decreto 1142 de 2021 y reglamentado mediante el Acuerdo 7 de 2022, en los siguientes términos:
Artículo 1.2.1.2.14. Ajustes a los proyectos de inversión.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
Artículo 4.5.1.2.1 Variables susceptibles de ajuste a proyectos de inversión aprobados. Los ajustes a los proyectos de inversión aprobados procederán únicamente cuando se busque modificar las siguientes variables:
a) Actividades y costos: Procederá ajuste cuando la modificación esté orientada a:
i. Aumentar o disminuir el costo de una o varias actividades existentes que modifiquen el valor total del proyecto aprobado.
ii. Incluir actividades nuevas.
iii. Realizar cambios en los períodos definidos en el horizonte de ejecución del proyecto como consecuencia del incremento del costo y/o inclusión de nuevas actividades de los que tratan los numerales anteriores.
iv. 
b) Valor total del proyecto. Procederá el ajuste cuando la modificación esté orientada
i. Incrementar hasta el 50% del valor total inicial aprobado para el proyecto.
c)   (…)
d)   Fuentes de financiación: Procederá el ajuste cuando la modificación esté orientada a la sustitución o inclusión de fuentes del Sistema General de Regalías o diferentes a estas, o a la modificación de las ya existentes en los términos del literal b) del presente artículo.
De igual manera, se señala que la decisión de ajustar el proyecto responde a la necesidad de entregar el proyecto dentro de la prórroga solicitada, como tiempo requerido para la ejecución de las obras derivadas del presente ajuste y de cumplir con las metas físicas establecidas con los alcances y los objetivos tanto generales como específicos con los cuales el proyecto fue aprobado.</t>
  </si>
  <si>
    <t>Tecnicamente para poder dar ejecución al presente proyecto y obtener su objetivo, se deben ajustar teniendo en cuenta las siguientes consideraciones relacionada con dichos ajuste.
• Se presentan mayores cantidades de construcción de boxculvert, el cual inicialmente se contemplaba de 18m, pero finalmente se debe extender a 31m dado que una vez se inició con la demolición, se observó un deterioro de una mayor longitud, el cual era difícil detectar por la imposibilidad de acceso para la revisión.
• Se presentan mayores excavaciones a las inicialmente previstas, esto debido a la necesidad de hacer reemplazos de materiales inapropiados en la construcción del boxcolvert, dado que fue necesario hacer un desvió en su alineamiento horizontal y vertical  para trazarlo por la calle 21, dado que el actual se encontraba construido por bajo de la cimentaciones de varias viviendas, además se vio la necesidad de variación de la rasante en la calle 19, cortes de talud para garantizar la sección de la vía en la carrera 26, los cuales incrementaron las cantidades de obra de este ítem.
• Se presentan mayores cantidades de llenos, por el cambio de alineación del boxculvert que obligó a realizar el trazado por la calle 21 y los llenos necesarios para el reemplazo de materiales no aptos para la cimentación de la vía que durante el proceso de excavaciones fueron detectados.
• Se presentan mayores cantidades de base y sub base granular dado que fue necesario hacer llenos en los laterales de la vía calle 19, en la carrera 26 contra el talud y mayor cantidad de reemplazo de material en la calle 21 por ampliación de boxcolvert.
• El concreto para pavimento se incrementa dada la sección de la calle 21 y a los ajustes requeridos en la calle 19 para empalmes con la carrera 19.
• El acero de refuerzo se debe ajustar para dar cumplimiento a la ejecución del tramo adicional de 13m metros lineales de boxculvert en la calle 21 y de esta manera dar solución al daño presentado en el box actual, el cual fue detectado cuando se demolió el tramo programado.
• Se ajustan las cantidades del material granular filtrante, el cual se aumenta por las pendientes del diseño del ramal principal y ramales auxiliares.
• Se requiere incluir la tubería, perforada, el geotextil y el material granular para la construcción de los filtros en la carrera 26 y en la calle 21 para la evacuación de aguas de infiltración y nivel freático y de este modo cumplir con el correcto funcionamiento de la obra.
• Se incrementa la instalación de cinta PVC V-15 para cumplir con las juntas de construcción en el tramo adicional de boxcolvert.
Como se describió anteriormente durante la ejecución de la obra, se encontró la necesidad de unos ítems nuevos los cuales tienen unas cantidades que son necesarias para poder dar cumplimiento a   las especificaciones técnicas y de funcionamiento del proyecto, dentro de estos ítems encontramos los siguientes:
• Manejo de aguas para todas las actividades realizadas durante el trabajo en el cauce de la quebrada 
• Excavación en roca con cemento expansivo, incluye perforaciones de roca con taladro, liberación de material del alrededor, desembombe y cargue, transporte y botada de material sobrante 
• Suministrar transportar y construir pantalla para muro de contención en bloque de concreto de 15*20*40, resistencia 17,5mpa, incluye grauting, concreto de 210kg/cm2 para viga y columnetas en concreto 
• Realizar el traslado de poste de energía con red principal, incluye desmonte de líneas de alta tensión, desmonte de crucetas, transformador, cables de viento y montaje de poste en el sitio autorizado por la empresa prestadora del servicio, adicionalmente se incluyen los trámites necesarios para el traslado 
Teniendo conocimiento de las actividades o ítems con mayores cantidades, así como de las actividades nuevas (Anexo 1. Balance con proyección V_04), el contratista de obra solicito en primera instancia la suspensión del contrato de obra, hasta que se tenga una solución en términos de adición presupuestal para resolver la situación presentada en cuanto a las cantidades (mayores, menores y actividades adicionales), y con esto poder garantizar las intervenciones.</t>
  </si>
  <si>
    <t>El ajuste no afecta esle componente.</t>
  </si>
  <si>
    <t>JULIAN ANDRES GONZALEZ POSADA</t>
  </si>
  <si>
    <t>JUAN CAMILO MEDINA GIRALDO</t>
  </si>
  <si>
    <t xml:space="preserve">Planeación / Secretaria de Planeación / Secretario de Planeación Municipio de San José de la Montaña </t>
  </si>
  <si>
    <t xml:space="preserve">Alcaldia Municipal / Alcalde Municipio de San Jose. </t>
  </si>
  <si>
    <t>La Asociación de Municipios del Norte Antioqueño -AMUNORTE-, como Entidad Ejecutora del proyecto, al evaluar la ejecución de los recursos del Sistema General de Regalías -SGR-, del Municipio de San José de la Montaña, encontró la posibilidad de que el monto a ajustar del proyecto, sea por la fuente de financiación del Sistema General de Regalías -SGR-, como se describe anteriormente en el presente oficio.
Igualmente se solicita a la entidad beneficiaria de las regalías y del producto de la ejecución del mismo, los recursos necesarios para la terminación del proyecto como fue aprobado inicialmente, que equivalen a Cuatrocientos sesenta y siete millones cuatrocientos tres mil ochocientos veintidós pesos mc ($ 467,403,822.00), incluyendo el tiempo adicional y valor de la Interventoría, se anexa carta con el compromiso del aporte del municipio de San José de la Montaña.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</si>
</sst>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5">
    <font>
      <sz val="10"/>
      <color rgb="FF000000"/>
      <name val="Times New Roman"/>
      <charset val="204"/>
    </font>
    <font>
      <sz val="10"/>
      <color rgb="FF000000"/>
      <name val="Times New Roman"/>
      <family val="1"/>
    </font>
    <font>
      <sz val="10"/>
      <color rgb="FF000000"/>
      <name val="Avenir Next"/>
    </font>
    <font>
      <b/>
      <sz val="10"/>
      <color theme="0"/>
      <name val="Avenir Next"/>
    </font>
    <font>
      <b/>
      <u/>
      <sz val="9"/>
      <color rgb="FFFFFFFF"/>
      <name val="Avenir Next"/>
    </font>
    <font>
      <sz val="4.5"/>
      <name val="Avenir Next"/>
    </font>
    <font>
      <b/>
      <sz val="8"/>
      <name val="Avenir Next"/>
    </font>
    <font>
      <sz val="8"/>
      <name val="Avenir Next"/>
    </font>
    <font>
      <b/>
      <sz val="6"/>
      <name val="Avenir Next"/>
    </font>
    <font>
      <sz val="6"/>
      <name val="Avenir Next"/>
    </font>
    <font>
      <sz val="6"/>
      <color rgb="FF000000"/>
      <name val="Avenir Next"/>
    </font>
    <font>
      <b/>
      <sz val="6"/>
      <color rgb="FFC00000"/>
      <name val="Avenir Next"/>
    </font>
    <font>
      <b/>
      <sz val="6"/>
      <color rgb="FF000000"/>
      <name val="Avenir Next"/>
    </font>
    <font>
      <b/>
      <sz val="6"/>
      <color theme="0" tint="-0.249977111117893"/>
      <name val="Avenir Next"/>
    </font>
    <font>
      <b/>
      <sz val="6"/>
      <color theme="0"/>
      <name val="Avenir Next"/>
    </font>
    <font>
      <b/>
      <sz val="6"/>
      <color theme="3" tint="-0.499984740745262"/>
      <name val="Avenir Next"/>
    </font>
    <font>
      <b/>
      <sz val="10"/>
      <color rgb="FF000000"/>
      <name val="Times New Roman"/>
      <family val="1"/>
    </font>
    <font>
      <b/>
      <sz val="6"/>
      <color theme="3"/>
      <name val="Avenir Next"/>
    </font>
    <font>
      <b/>
      <sz val="8"/>
      <color theme="0"/>
      <name val="Avenir Next"/>
    </font>
    <font>
      <b/>
      <sz val="8"/>
      <color rgb="FFC00000"/>
      <name val="Avenir Next"/>
    </font>
    <font>
      <u/>
      <sz val="11"/>
      <color theme="10"/>
      <name val="Calibri"/>
      <family val="2"/>
      <scheme val="minor"/>
    </font>
    <font>
      <sz val="6"/>
      <color rgb="FF000000"/>
      <name val="Times New Roman"/>
      <family val="1"/>
    </font>
    <font>
      <b/>
      <sz val="8"/>
      <color theme="1"/>
      <name val="Avenir Next"/>
    </font>
    <font>
      <b/>
      <sz val="9"/>
      <color theme="0"/>
      <name val="Avenir Next"/>
    </font>
    <font>
      <sz val="8"/>
      <color theme="2"/>
      <name val="Avenir Next"/>
    </font>
    <font>
      <b/>
      <sz val="6"/>
      <color theme="1" tint="0.499984740745262"/>
      <name val="Avenir Next"/>
    </font>
    <font>
      <b/>
      <sz val="9"/>
      <name val="Segoe UI"/>
      <family val="2"/>
    </font>
    <font>
      <sz val="9"/>
      <name val="Segoe UI"/>
      <family val="2"/>
    </font>
    <font>
      <b/>
      <sz val="8"/>
      <color theme="0" tint="-0.499984740745262"/>
      <name val="Avenir Next"/>
    </font>
    <font>
      <sz val="8"/>
      <color rgb="FF000000"/>
      <name val="Times New Roman"/>
      <family val="1"/>
    </font>
    <font>
      <sz val="8"/>
      <color theme="0" tint="-0.499984740745262"/>
      <name val="Avenir Next"/>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ont>
    <font>
      <sz val="7"/>
      <name val="Avenir Next"/>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sz val="10"/>
      <color rgb="FF000000"/>
      <name val="Arial Narrow"/>
      <family val="2"/>
    </font>
    <font>
      <sz val="8"/>
      <color rgb="FF000000"/>
      <name val="Arial Narrow"/>
      <family val="2"/>
    </font>
    <font>
      <b/>
      <sz val="11"/>
      <color theme="0"/>
      <name val="Arial Narrow"/>
      <family val="2"/>
    </font>
    <font>
      <b/>
      <sz val="10"/>
      <color theme="3"/>
      <name val="Arial Narrow"/>
      <family val="2"/>
    </font>
    <font>
      <sz val="10"/>
      <color theme="3"/>
      <name val="Arial Narrow"/>
      <family val="2"/>
    </font>
    <font>
      <b/>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sz val="10"/>
      <color theme="3" tint="-0.249977111117893"/>
      <name val="Arial Narrow"/>
      <family val="2"/>
    </font>
    <font>
      <b/>
      <sz val="9"/>
      <color theme="3"/>
      <name val="Arial Narrow"/>
      <family val="2"/>
    </font>
    <font>
      <sz val="9"/>
      <name val="Arial Narrow"/>
      <family val="2"/>
    </font>
    <font>
      <b/>
      <sz val="9"/>
      <name val="Arial Narrow"/>
      <family val="2"/>
    </font>
    <font>
      <b/>
      <sz val="6"/>
      <name val="Arial Narrow"/>
      <family val="2"/>
    </font>
    <font>
      <sz val="10"/>
      <name val="Arial Narrow"/>
      <family val="2"/>
    </font>
    <font>
      <sz val="10"/>
      <color theme="1"/>
      <name val="Arial Narrow"/>
      <family val="2"/>
    </font>
    <font>
      <b/>
      <sz val="8"/>
      <color rgb="FF000000"/>
      <name val="Arial Narrow"/>
      <family val="2"/>
    </font>
    <font>
      <b/>
      <sz val="8"/>
      <color rgb="FFC00000"/>
      <name val="Arial Narrow"/>
      <family val="2"/>
    </font>
    <font>
      <sz val="10"/>
      <color theme="4" tint="-0.499984740745262"/>
      <name val="Arial Narrow"/>
      <family val="2"/>
    </font>
    <font>
      <b/>
      <sz val="10"/>
      <color theme="4" tint="-0.499984740745262"/>
      <name val="Arial Narrow"/>
      <family val="2"/>
    </font>
    <font>
      <sz val="8"/>
      <color theme="4" tint="-0.499984740745262"/>
      <name val="Arial Narrow"/>
      <family val="2"/>
    </font>
    <font>
      <b/>
      <sz val="12"/>
      <color theme="0"/>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theme="1"/>
      <name val="Arial Narrow"/>
      <family val="2"/>
    </font>
    <font>
      <b/>
      <sz val="10"/>
      <color rgb="FF000000"/>
      <name val="Arial Narrow"/>
      <family val="2"/>
    </font>
    <font>
      <sz val="11"/>
      <color theme="1"/>
      <name val="Arial Narrow"/>
      <family val="2"/>
    </font>
    <font>
      <sz val="11"/>
      <name val="Arial Narrow"/>
      <family val="2"/>
    </font>
    <font>
      <b/>
      <sz val="11"/>
      <color rgb="FF000000"/>
      <name val="Arial Narrow"/>
      <family val="2"/>
    </font>
    <font>
      <b/>
      <sz val="12"/>
      <color theme="3"/>
      <name val="Arial Narrow"/>
      <family val="2"/>
    </font>
    <font>
      <b/>
      <sz val="8"/>
      <name val="Avenir Next LT Pro"/>
      <family val="2"/>
    </font>
    <font>
      <sz val="8"/>
      <color theme="1"/>
      <name val="Avenir Next LT Pro"/>
      <family val="2"/>
    </font>
    <font>
      <b/>
      <sz val="8"/>
      <color theme="5" tint="-0.249977111117893"/>
      <name val="Arial Narrow"/>
      <family val="2"/>
    </font>
    <font>
      <sz val="6"/>
      <color rgb="FF000000"/>
      <name val="Arial Narrow"/>
      <family val="2"/>
    </font>
    <font>
      <u/>
      <sz val="6"/>
      <color theme="10"/>
      <name val="Calibri"/>
      <family val="2"/>
      <scheme val="minor"/>
    </font>
    <font>
      <b/>
      <sz val="8"/>
      <color theme="0"/>
      <name val="Arial Narrow"/>
      <family val="2"/>
    </font>
    <font>
      <sz val="8"/>
      <color theme="2"/>
      <name val="Arial Narrow"/>
      <family val="2"/>
    </font>
    <font>
      <b/>
      <sz val="14"/>
      <name val="Arial Narrow"/>
      <family val="2"/>
    </font>
    <font>
      <b/>
      <sz val="10"/>
      <name val="Avenir Next LT Pro"/>
    </font>
  </fonts>
  <fills count="34">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3"/>
        <bgColor indexed="64"/>
      </patternFill>
    </fill>
    <fill>
      <patternFill patternType="solid">
        <fgColor rgb="FF0070C0"/>
        <bgColor indexed="64"/>
      </patternFill>
    </fill>
  </fills>
  <borders count="8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8" xfId="0" applyFont="1" applyBorder="1" applyAlignment="1">
      <alignment horizontal="justify" vertical="center" wrapText="1"/>
    </xf>
    <xf numFmtId="0" fontId="80" fillId="0" borderId="48" xfId="0" applyFont="1" applyBorder="1" applyAlignment="1">
      <alignment horizontal="justify" vertical="center" wrapText="1"/>
    </xf>
    <xf numFmtId="0" fontId="78" fillId="0" borderId="50"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8"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8" xfId="0" applyFont="1" applyFill="1" applyBorder="1" applyAlignment="1">
      <alignment horizontal="justify" vertical="center" wrapText="1"/>
    </xf>
    <xf numFmtId="0" fontId="82" fillId="15" borderId="48"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8" xfId="0" applyFont="1" applyFill="1" applyBorder="1" applyAlignment="1">
      <alignment horizontal="justify" vertical="center" wrapText="1"/>
    </xf>
    <xf numFmtId="0" fontId="78" fillId="30" borderId="48"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8"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88" fillId="0" borderId="0" xfId="0" applyFont="1" applyAlignment="1">
      <alignment horizontal="left" vertical="center"/>
    </xf>
    <xf numFmtId="0" fontId="89" fillId="0" borderId="0" xfId="0" applyFont="1" applyAlignment="1">
      <alignment horizontal="center" vertical="center"/>
    </xf>
    <xf numFmtId="0" fontId="90" fillId="0" borderId="0" xfId="0" applyFont="1" applyAlignment="1">
      <alignment horizontal="center" vertical="center" wrapText="1"/>
    </xf>
    <xf numFmtId="0" fontId="89" fillId="0" borderId="0" xfId="0" applyFont="1" applyAlignment="1">
      <alignment horizontal="left" vertical="center"/>
    </xf>
    <xf numFmtId="0" fontId="97" fillId="0" borderId="17" xfId="0" applyFont="1" applyBorder="1" applyAlignment="1">
      <alignment horizontal="left" vertical="center"/>
    </xf>
    <xf numFmtId="10" fontId="98" fillId="0" borderId="17" xfId="0" applyNumberFormat="1" applyFont="1" applyBorder="1" applyAlignment="1">
      <alignment horizontal="center" vertical="center"/>
    </xf>
    <xf numFmtId="10" fontId="99" fillId="0" borderId="17" xfId="0" applyNumberFormat="1" applyFont="1" applyBorder="1" applyAlignment="1">
      <alignment horizontal="center" vertical="center" wrapText="1"/>
    </xf>
    <xf numFmtId="0" fontId="94" fillId="0" borderId="13" xfId="0" applyFont="1" applyBorder="1" applyAlignment="1">
      <alignment horizontal="center" vertical="center" wrapText="1"/>
    </xf>
    <xf numFmtId="0" fontId="94" fillId="0" borderId="53" xfId="0" applyFont="1" applyBorder="1" applyAlignment="1">
      <alignment horizontal="center" vertical="center" wrapText="1"/>
    </xf>
    <xf numFmtId="0" fontId="107" fillId="0" borderId="0" xfId="0" applyFont="1" applyAlignment="1">
      <alignment vertical="center" wrapText="1"/>
    </xf>
    <xf numFmtId="0" fontId="107" fillId="0" borderId="0" xfId="0" applyFont="1" applyAlignment="1">
      <alignment horizontal="center" vertical="center" wrapText="1"/>
    </xf>
    <xf numFmtId="0" fontId="94" fillId="22" borderId="13" xfId="0" applyFont="1" applyFill="1" applyBorder="1" applyAlignment="1">
      <alignment horizontal="center" vertical="center" wrapText="1"/>
    </xf>
    <xf numFmtId="166" fontId="94" fillId="22" borderId="13" xfId="0" applyNumberFormat="1" applyFont="1" applyFill="1" applyBorder="1" applyAlignment="1">
      <alignment horizontal="center" vertical="center" wrapText="1"/>
    </xf>
    <xf numFmtId="44" fontId="95" fillId="0" borderId="13" xfId="3" applyFont="1" applyFill="1" applyBorder="1" applyAlignment="1">
      <alignment vertical="center" wrapText="1"/>
    </xf>
    <xf numFmtId="170" fontId="95" fillId="0" borderId="13" xfId="0" applyNumberFormat="1" applyFont="1" applyBorder="1" applyAlignment="1">
      <alignment vertical="center" wrapText="1"/>
    </xf>
    <xf numFmtId="166" fontId="95" fillId="0" borderId="13" xfId="0" applyNumberFormat="1" applyFont="1" applyBorder="1" applyAlignment="1">
      <alignment vertical="center" wrapText="1"/>
    </xf>
    <xf numFmtId="0" fontId="95" fillId="14" borderId="13" xfId="0" applyFont="1" applyFill="1" applyBorder="1" applyAlignment="1">
      <alignment horizontal="center" vertical="center" wrapText="1"/>
    </xf>
    <xf numFmtId="168" fontId="95" fillId="0" borderId="13" xfId="0" applyNumberFormat="1" applyFont="1" applyBorder="1" applyAlignment="1">
      <alignment vertical="center" wrapText="1"/>
    </xf>
    <xf numFmtId="0" fontId="94" fillId="14" borderId="13" xfId="0" applyFont="1" applyFill="1" applyBorder="1" applyAlignment="1">
      <alignment horizontal="center" vertical="center" wrapText="1"/>
    </xf>
    <xf numFmtId="0" fontId="94" fillId="0" borderId="0" xfId="0" applyFont="1" applyAlignment="1">
      <alignment vertical="center" wrapText="1"/>
    </xf>
    <xf numFmtId="0" fontId="94" fillId="0" borderId="0" xfId="0" applyFont="1" applyAlignment="1">
      <alignment horizontal="left" vertical="center" wrapText="1"/>
    </xf>
    <xf numFmtId="14" fontId="89" fillId="0" borderId="0" xfId="0" applyNumberFormat="1" applyFont="1" applyAlignment="1">
      <alignment horizontal="center" vertical="center"/>
    </xf>
    <xf numFmtId="0" fontId="94" fillId="0" borderId="13" xfId="0" applyFont="1" applyBorder="1" applyAlignment="1">
      <alignment vertical="center" wrapText="1"/>
    </xf>
    <xf numFmtId="0" fontId="94" fillId="6" borderId="23" xfId="0" applyFont="1" applyFill="1" applyBorder="1" applyAlignment="1">
      <alignment horizontal="left" vertical="center" wrapText="1"/>
    </xf>
    <xf numFmtId="0" fontId="94" fillId="6" borderId="23" xfId="0" applyFont="1" applyFill="1" applyBorder="1" applyAlignment="1">
      <alignment vertical="center" wrapText="1"/>
    </xf>
    <xf numFmtId="0" fontId="94" fillId="0" borderId="69" xfId="0" applyFont="1" applyBorder="1" applyAlignment="1">
      <alignment vertical="center" wrapText="1"/>
    </xf>
    <xf numFmtId="14" fontId="89" fillId="0" borderId="76" xfId="0" applyNumberFormat="1" applyFont="1" applyBorder="1" applyAlignment="1">
      <alignment horizontal="center" vertical="center"/>
    </xf>
    <xf numFmtId="0" fontId="97" fillId="0" borderId="59" xfId="0" applyFont="1" applyBorder="1" applyAlignment="1">
      <alignment horizontal="left" vertical="center"/>
    </xf>
    <xf numFmtId="10" fontId="99" fillId="0" borderId="60" xfId="0" applyNumberFormat="1" applyFont="1" applyBorder="1" applyAlignment="1">
      <alignment horizontal="center" vertical="center" wrapText="1"/>
    </xf>
    <xf numFmtId="0" fontId="94" fillId="0" borderId="69" xfId="0" applyFont="1" applyBorder="1" applyAlignment="1">
      <alignment horizontal="center" vertical="center" wrapText="1"/>
    </xf>
    <xf numFmtId="0" fontId="94" fillId="0" borderId="0" xfId="0" applyFont="1" applyAlignment="1">
      <alignment horizontal="center" vertical="center" wrapText="1"/>
    </xf>
    <xf numFmtId="0" fontId="95" fillId="0" borderId="0" xfId="0" applyFont="1" applyAlignment="1">
      <alignment horizontal="center" vertical="center" wrapText="1"/>
    </xf>
    <xf numFmtId="0" fontId="101" fillId="0" borderId="0" xfId="0" applyFont="1" applyAlignment="1">
      <alignment vertical="center" wrapText="1"/>
    </xf>
    <xf numFmtId="0" fontId="101" fillId="0" borderId="76" xfId="0" applyFont="1" applyBorder="1" applyAlignment="1">
      <alignment vertical="center" wrapText="1"/>
    </xf>
    <xf numFmtId="0" fontId="97" fillId="6" borderId="13" xfId="0" applyFont="1" applyFill="1" applyBorder="1" applyAlignment="1">
      <alignment horizontal="center" vertical="center" wrapText="1"/>
    </xf>
    <xf numFmtId="0" fontId="94" fillId="31" borderId="13" xfId="0" applyFont="1" applyFill="1" applyBorder="1" applyAlignment="1">
      <alignment horizontal="center" vertical="center" wrapText="1"/>
    </xf>
    <xf numFmtId="0" fontId="88" fillId="0" borderId="13" xfId="0" applyFont="1" applyBorder="1" applyAlignment="1">
      <alignment horizontal="center" vertical="center"/>
    </xf>
    <xf numFmtId="170" fontId="95" fillId="0" borderId="13" xfId="3" applyNumberFormat="1" applyFont="1" applyFill="1" applyBorder="1" applyAlignment="1">
      <alignment vertical="center" wrapText="1"/>
    </xf>
    <xf numFmtId="0" fontId="94" fillId="14" borderId="13" xfId="0" applyFont="1" applyFill="1" applyBorder="1" applyAlignment="1">
      <alignment vertical="center" wrapText="1"/>
    </xf>
    <xf numFmtId="0" fontId="94" fillId="0" borderId="0" xfId="0" applyFont="1" applyAlignment="1">
      <alignment horizontal="left" vertical="top" wrapText="1"/>
    </xf>
    <xf numFmtId="0" fontId="88" fillId="0" borderId="0" xfId="0" applyFont="1" applyAlignment="1">
      <alignment vertical="center"/>
    </xf>
    <xf numFmtId="14" fontId="98" fillId="0" borderId="13" xfId="0" applyNumberFormat="1" applyFont="1" applyBorder="1" applyAlignment="1">
      <alignment vertical="center"/>
    </xf>
    <xf numFmtId="0" fontId="99" fillId="7" borderId="13" xfId="0" applyFont="1" applyFill="1" applyBorder="1" applyAlignment="1">
      <alignment horizontal="right" vertical="center" wrapText="1"/>
    </xf>
    <xf numFmtId="0" fontId="99" fillId="7" borderId="13" xfId="0" applyFont="1" applyFill="1" applyBorder="1" applyAlignment="1">
      <alignment horizontal="left" vertical="center"/>
    </xf>
    <xf numFmtId="0" fontId="98" fillId="0" borderId="13" xfId="0" applyFont="1" applyBorder="1" applyAlignment="1">
      <alignment horizontal="center" vertical="center"/>
    </xf>
    <xf numFmtId="0" fontId="117" fillId="7" borderId="13" xfId="0" applyFont="1" applyFill="1" applyBorder="1" applyAlignment="1">
      <alignment horizontal="left" vertical="center"/>
    </xf>
    <xf numFmtId="0" fontId="99" fillId="12" borderId="13" xfId="0" applyFont="1" applyFill="1" applyBorder="1" applyAlignment="1">
      <alignment horizontal="center" vertical="center"/>
    </xf>
    <xf numFmtId="0" fontId="99" fillId="12" borderId="13" xfId="0" applyFont="1" applyFill="1" applyBorder="1" applyAlignment="1">
      <alignment horizontal="center" vertical="center" wrapText="1"/>
    </xf>
    <xf numFmtId="0" fontId="99" fillId="12" borderId="24" xfId="0" applyFont="1" applyFill="1" applyBorder="1" applyAlignment="1">
      <alignment horizontal="center" vertical="center" wrapText="1"/>
    </xf>
    <xf numFmtId="0" fontId="88" fillId="0" borderId="13" xfId="0" applyFont="1" applyBorder="1" applyAlignment="1">
      <alignment vertical="center"/>
    </xf>
    <xf numFmtId="169" fontId="88" fillId="0" borderId="13" xfId="0" applyNumberFormat="1" applyFont="1" applyBorder="1" applyAlignment="1">
      <alignment vertical="center"/>
    </xf>
    <xf numFmtId="169" fontId="88" fillId="0" borderId="24" xfId="0" applyNumberFormat="1" applyFont="1" applyBorder="1" applyAlignment="1">
      <alignment vertical="center"/>
    </xf>
    <xf numFmtId="169" fontId="121" fillId="0" borderId="13" xfId="13" applyNumberFormat="1" applyFont="1" applyBorder="1" applyAlignment="1">
      <alignment vertical="center"/>
    </xf>
    <xf numFmtId="169" fontId="121" fillId="0" borderId="24" xfId="0" applyNumberFormat="1" applyFont="1" applyBorder="1" applyAlignment="1">
      <alignment vertical="center"/>
    </xf>
    <xf numFmtId="0" fontId="99" fillId="0" borderId="0" xfId="0" applyFont="1" applyAlignment="1">
      <alignment horizontal="center" vertical="center"/>
    </xf>
    <xf numFmtId="0" fontId="99" fillId="0" borderId="0" xfId="0" applyFont="1" applyAlignment="1">
      <alignment vertical="center"/>
    </xf>
    <xf numFmtId="0" fontId="88" fillId="0" borderId="0" xfId="0" applyFont="1" applyAlignment="1">
      <alignment horizontal="center" vertical="center"/>
    </xf>
    <xf numFmtId="0" fontId="99" fillId="0" borderId="0" xfId="0" applyFont="1" applyAlignment="1">
      <alignment horizontal="left" vertical="center"/>
    </xf>
    <xf numFmtId="169" fontId="88" fillId="0" borderId="0" xfId="0" applyNumberFormat="1" applyFont="1" applyAlignment="1">
      <alignment horizontal="center" vertical="center"/>
    </xf>
    <xf numFmtId="169" fontId="88" fillId="0" borderId="0" xfId="3" applyNumberFormat="1" applyFont="1" applyFill="1" applyBorder="1" applyAlignment="1">
      <alignment horizontal="center" vertical="center"/>
    </xf>
    <xf numFmtId="9" fontId="88" fillId="0" borderId="0" xfId="2" applyFont="1" applyFill="1" applyBorder="1" applyAlignment="1">
      <alignment horizontal="center" vertical="center"/>
    </xf>
    <xf numFmtId="0" fontId="99" fillId="12" borderId="15" xfId="0" applyFont="1" applyFill="1" applyBorder="1" applyAlignment="1">
      <alignment horizontal="center" vertical="center"/>
    </xf>
    <xf numFmtId="0" fontId="99" fillId="12" borderId="15" xfId="0" applyFont="1" applyFill="1" applyBorder="1" applyAlignment="1">
      <alignment horizontal="center" vertical="center" wrapText="1"/>
    </xf>
    <xf numFmtId="0" fontId="88" fillId="0" borderId="13" xfId="0" applyFont="1" applyBorder="1" applyAlignment="1">
      <alignment vertical="center" wrapText="1"/>
    </xf>
    <xf numFmtId="3" fontId="88" fillId="0" borderId="13" xfId="0" applyNumberFormat="1" applyFont="1" applyBorder="1" applyAlignment="1">
      <alignment vertical="center"/>
    </xf>
    <xf numFmtId="3" fontId="88" fillId="0" borderId="24" xfId="0" applyNumberFormat="1" applyFont="1" applyBorder="1" applyAlignment="1">
      <alignment vertical="center"/>
    </xf>
    <xf numFmtId="0" fontId="88" fillId="0" borderId="53" xfId="0" applyFont="1" applyBorder="1" applyAlignment="1">
      <alignment vertical="center"/>
    </xf>
    <xf numFmtId="3" fontId="88" fillId="0" borderId="53" xfId="0" applyNumberFormat="1" applyFont="1" applyBorder="1" applyAlignment="1">
      <alignment vertical="center"/>
    </xf>
    <xf numFmtId="3" fontId="88" fillId="0" borderId="54" xfId="0" applyNumberFormat="1" applyFont="1" applyBorder="1" applyAlignment="1">
      <alignment vertical="center"/>
    </xf>
    <xf numFmtId="0" fontId="99" fillId="12" borderId="64" xfId="0" applyFont="1" applyFill="1" applyBorder="1" applyAlignment="1">
      <alignment horizontal="center" vertical="center"/>
    </xf>
    <xf numFmtId="0" fontId="99" fillId="12" borderId="38" xfId="0" applyFont="1" applyFill="1" applyBorder="1" applyAlignment="1">
      <alignment horizontal="center" vertical="center"/>
    </xf>
    <xf numFmtId="0" fontId="99" fillId="12" borderId="38" xfId="0" applyFont="1" applyFill="1" applyBorder="1" applyAlignment="1">
      <alignment horizontal="center" vertical="center" wrapText="1"/>
    </xf>
    <xf numFmtId="0" fontId="99" fillId="12" borderId="65" xfId="0" applyFont="1" applyFill="1" applyBorder="1" applyAlignment="1">
      <alignment horizontal="center" vertical="center" wrapText="1"/>
    </xf>
    <xf numFmtId="0" fontId="88" fillId="0" borderId="23" xfId="0" quotePrefix="1" applyFont="1" applyBorder="1" applyAlignment="1">
      <alignment horizontal="left" vertical="center" wrapText="1"/>
    </xf>
    <xf numFmtId="171" fontId="88" fillId="0" borderId="13" xfId="3" applyNumberFormat="1" applyFont="1" applyBorder="1" applyAlignment="1">
      <alignment vertical="center"/>
    </xf>
    <xf numFmtId="171" fontId="88" fillId="0" borderId="13" xfId="0" applyNumberFormat="1" applyFont="1" applyBorder="1" applyAlignment="1">
      <alignment vertical="center"/>
    </xf>
    <xf numFmtId="171" fontId="88" fillId="0" borderId="24" xfId="13" applyNumberFormat="1" applyFont="1" applyBorder="1" applyAlignment="1">
      <alignment vertical="center"/>
    </xf>
    <xf numFmtId="171" fontId="121" fillId="0" borderId="13" xfId="13" applyNumberFormat="1" applyFont="1" applyBorder="1" applyAlignment="1">
      <alignment vertical="center"/>
    </xf>
    <xf numFmtId="171" fontId="121" fillId="0" borderId="24" xfId="13" applyNumberFormat="1" applyFont="1" applyBorder="1" applyAlignment="1">
      <alignment vertical="center"/>
    </xf>
    <xf numFmtId="3" fontId="88" fillId="0" borderId="24" xfId="0" applyNumberFormat="1" applyFont="1" applyBorder="1" applyAlignment="1">
      <alignment horizontal="center" vertical="center"/>
    </xf>
    <xf numFmtId="3" fontId="88" fillId="0" borderId="32" xfId="0" applyNumberFormat="1" applyFont="1" applyBorder="1" applyAlignment="1">
      <alignment horizontal="center" vertical="center"/>
    </xf>
    <xf numFmtId="0" fontId="118" fillId="0" borderId="0" xfId="0" applyFont="1" applyAlignment="1">
      <alignment horizontal="left" vertical="center" wrapText="1"/>
    </xf>
    <xf numFmtId="0" fontId="110" fillId="0" borderId="0" xfId="0" applyFont="1" applyAlignment="1">
      <alignment vertical="center" wrapText="1"/>
    </xf>
    <xf numFmtId="1" fontId="98" fillId="0" borderId="13" xfId="0" applyNumberFormat="1" applyFont="1" applyBorder="1" applyAlignment="1">
      <alignment horizontal="center" vertical="center"/>
    </xf>
    <xf numFmtId="0" fontId="99" fillId="7" borderId="13" xfId="0" applyFont="1" applyFill="1" applyBorder="1" applyAlignment="1">
      <alignment horizontal="right" vertical="center"/>
    </xf>
    <xf numFmtId="0" fontId="99" fillId="7" borderId="13" xfId="0" applyFont="1" applyFill="1" applyBorder="1" applyAlignment="1">
      <alignment vertical="center" wrapText="1"/>
    </xf>
    <xf numFmtId="0" fontId="109" fillId="0" borderId="0" xfId="0" applyFont="1" applyAlignment="1">
      <alignment horizontal="left" vertical="center"/>
    </xf>
    <xf numFmtId="0" fontId="94" fillId="21" borderId="70" xfId="0" applyFont="1" applyFill="1" applyBorder="1" applyAlignment="1">
      <alignment horizontal="left" vertical="center" wrapText="1"/>
    </xf>
    <xf numFmtId="0" fontId="94" fillId="21" borderId="21" xfId="0" applyFont="1" applyFill="1" applyBorder="1" applyAlignment="1">
      <alignment horizontal="left" vertical="center" wrapText="1"/>
    </xf>
    <xf numFmtId="0" fontId="94" fillId="21" borderId="71" xfId="0" applyFont="1" applyFill="1" applyBorder="1" applyAlignment="1">
      <alignment horizontal="left" vertical="center" wrapText="1"/>
    </xf>
    <xf numFmtId="0" fontId="129" fillId="0" borderId="0" xfId="0" applyFont="1" applyAlignment="1">
      <alignment horizontal="left" vertical="center"/>
    </xf>
    <xf numFmtId="0" fontId="130" fillId="0" borderId="0" xfId="1" applyFont="1" applyAlignment="1">
      <alignment horizontal="right" vertical="top"/>
    </xf>
    <xf numFmtId="0" fontId="131" fillId="0" borderId="0" xfId="0" applyFont="1" applyAlignment="1">
      <alignment horizontal="left" vertical="center"/>
    </xf>
    <xf numFmtId="0" fontId="132" fillId="0" borderId="13" xfId="0" applyFont="1" applyBorder="1" applyAlignment="1">
      <alignment horizontal="left" vertical="center"/>
    </xf>
    <xf numFmtId="0" fontId="59" fillId="18" borderId="0" xfId="14" applyAlignment="1">
      <alignment horizontal="left" vertical="top"/>
    </xf>
    <xf numFmtId="0" fontId="60" fillId="19" borderId="0" xfId="15" applyAlignment="1">
      <alignment horizontal="left" vertical="top"/>
    </xf>
    <xf numFmtId="0" fontId="61" fillId="20" borderId="0" xfId="16" applyAlignment="1">
      <alignment horizontal="left" vertical="top"/>
    </xf>
    <xf numFmtId="0" fontId="95" fillId="14" borderId="13" xfId="0" applyFont="1" applyFill="1" applyBorder="1" applyAlignment="1">
      <alignment horizontal="left" vertical="center" wrapText="1"/>
    </xf>
    <xf numFmtId="0" fontId="95" fillId="10" borderId="23" xfId="4" applyFont="1" applyFill="1" applyBorder="1" applyAlignment="1">
      <alignment horizontal="left" vertical="center" wrapText="1"/>
    </xf>
    <xf numFmtId="0" fontId="95" fillId="10" borderId="13" xfId="4" applyFont="1" applyFill="1" applyBorder="1" applyAlignment="1">
      <alignment horizontal="left" vertical="center" wrapText="1"/>
    </xf>
    <xf numFmtId="0" fontId="95" fillId="10" borderId="24" xfId="4" applyFont="1" applyFill="1" applyBorder="1" applyAlignment="1">
      <alignment horizontal="left" vertical="center" wrapText="1"/>
    </xf>
    <xf numFmtId="0" fontId="95" fillId="10" borderId="52" xfId="4" applyFont="1" applyFill="1" applyBorder="1" applyAlignment="1">
      <alignment horizontal="left" vertical="center" wrapText="1"/>
    </xf>
    <xf numFmtId="0" fontId="95" fillId="10" borderId="53" xfId="4" applyFont="1" applyFill="1" applyBorder="1" applyAlignment="1">
      <alignment horizontal="left" vertical="center" wrapText="1"/>
    </xf>
    <xf numFmtId="0" fontId="95" fillId="10" borderId="54" xfId="4" applyFont="1" applyFill="1" applyBorder="1" applyAlignment="1">
      <alignment horizontal="left" vertical="center" wrapText="1"/>
    </xf>
    <xf numFmtId="0" fontId="100" fillId="22" borderId="23" xfId="0" applyFont="1" applyFill="1" applyBorder="1" applyAlignment="1">
      <alignment horizontal="center" vertical="center"/>
    </xf>
    <xf numFmtId="0" fontId="100" fillId="22" borderId="13" xfId="0" applyFont="1" applyFill="1" applyBorder="1" applyAlignment="1">
      <alignment horizontal="center" vertical="center"/>
    </xf>
    <xf numFmtId="0" fontId="94" fillId="22" borderId="13" xfId="0" applyFont="1" applyFill="1" applyBorder="1" applyAlignment="1">
      <alignment horizontal="center" vertical="center" wrapText="1"/>
    </xf>
    <xf numFmtId="0" fontId="94" fillId="22" borderId="24" xfId="0" applyFont="1" applyFill="1" applyBorder="1" applyAlignment="1">
      <alignment horizontal="center" vertical="center" wrapText="1"/>
    </xf>
    <xf numFmtId="0" fontId="88" fillId="0" borderId="23" xfId="0" applyFont="1" applyBorder="1" applyAlignment="1">
      <alignment horizontal="left" vertical="center" wrapText="1"/>
    </xf>
    <xf numFmtId="0" fontId="88" fillId="0" borderId="13" xfId="0" applyFont="1" applyBorder="1" applyAlignment="1">
      <alignment horizontal="left" vertical="center" wrapText="1"/>
    </xf>
    <xf numFmtId="166" fontId="95" fillId="0" borderId="13" xfId="0" applyNumberFormat="1" applyFont="1" applyBorder="1" applyAlignment="1">
      <alignment horizontal="center" vertical="center" wrapText="1"/>
    </xf>
    <xf numFmtId="0" fontId="95" fillId="0" borderId="13" xfId="0" applyFont="1" applyBorder="1" applyAlignment="1">
      <alignment horizontal="center" vertical="center" wrapText="1"/>
    </xf>
    <xf numFmtId="168" fontId="95" fillId="0" borderId="13" xfId="0" applyNumberFormat="1" applyFont="1" applyBorder="1" applyAlignment="1">
      <alignment horizontal="center" vertical="center" wrapText="1"/>
    </xf>
    <xf numFmtId="44" fontId="95" fillId="0" borderId="13" xfId="3" applyFont="1" applyFill="1" applyBorder="1" applyAlignment="1">
      <alignment horizontal="center" vertical="center" wrapText="1"/>
    </xf>
    <xf numFmtId="0" fontId="94" fillId="22" borderId="13" xfId="0" applyFont="1" applyFill="1" applyBorder="1" applyAlignment="1">
      <alignment horizontal="right" vertical="center" wrapText="1"/>
    </xf>
    <xf numFmtId="170" fontId="94" fillId="0" borderId="13" xfId="0" applyNumberFormat="1" applyFont="1" applyBorder="1" applyAlignment="1">
      <alignment horizontal="center" vertical="center" wrapText="1"/>
    </xf>
    <xf numFmtId="0" fontId="94" fillId="0" borderId="66" xfId="0" applyFont="1" applyBorder="1" applyAlignment="1">
      <alignment horizontal="left" vertical="top" wrapText="1"/>
    </xf>
    <xf numFmtId="0" fontId="94" fillId="0" borderId="55" xfId="0" applyFont="1" applyBorder="1" applyAlignment="1">
      <alignment horizontal="left" vertical="top" wrapText="1"/>
    </xf>
    <xf numFmtId="0" fontId="94" fillId="0" borderId="56" xfId="0" applyFont="1" applyBorder="1" applyAlignment="1">
      <alignment horizontal="left" vertical="top" wrapText="1"/>
    </xf>
    <xf numFmtId="0" fontId="95" fillId="0" borderId="13" xfId="0" applyFont="1" applyBorder="1" applyAlignment="1">
      <alignment horizontal="left" vertical="center" wrapText="1"/>
    </xf>
    <xf numFmtId="0" fontId="95" fillId="0" borderId="24" xfId="0" applyFont="1" applyBorder="1" applyAlignment="1">
      <alignment horizontal="left" vertical="center" wrapText="1"/>
    </xf>
    <xf numFmtId="0" fontId="108" fillId="0" borderId="0" xfId="0" applyFont="1" applyAlignment="1">
      <alignment horizontal="center" vertical="center" wrapText="1"/>
    </xf>
    <xf numFmtId="0" fontId="114" fillId="0" borderId="23" xfId="0" applyFont="1" applyBorder="1" applyAlignment="1">
      <alignment horizontal="center" vertical="center" wrapText="1"/>
    </xf>
    <xf numFmtId="0" fontId="114" fillId="0" borderId="13" xfId="0" applyFont="1" applyBorder="1" applyAlignment="1">
      <alignment horizontal="center" vertical="center" wrapText="1"/>
    </xf>
    <xf numFmtId="0" fontId="114" fillId="0" borderId="24" xfId="0" applyFont="1" applyBorder="1" applyAlignment="1">
      <alignment horizontal="center" vertical="center" wrapText="1"/>
    </xf>
    <xf numFmtId="0" fontId="94" fillId="0" borderId="0" xfId="0" applyFont="1" applyAlignment="1">
      <alignment horizontal="center" vertical="center" wrapText="1"/>
    </xf>
    <xf numFmtId="0" fontId="94" fillId="12" borderId="23" xfId="4" applyFont="1" applyFill="1" applyBorder="1" applyAlignment="1">
      <alignment horizontal="left" vertical="center" wrapText="1"/>
    </xf>
    <xf numFmtId="0" fontId="89" fillId="0" borderId="13" xfId="0" applyFont="1" applyBorder="1" applyAlignment="1">
      <alignment horizontal="center" vertical="center"/>
    </xf>
    <xf numFmtId="0" fontId="102" fillId="0" borderId="23" xfId="0" applyFont="1" applyBorder="1" applyAlignment="1">
      <alignment horizontal="left" vertical="center" wrapText="1"/>
    </xf>
    <xf numFmtId="0" fontId="102" fillId="0" borderId="13" xfId="0" applyFont="1" applyBorder="1" applyAlignment="1">
      <alignment horizontal="left" vertical="center" wrapText="1"/>
    </xf>
    <xf numFmtId="0" fontId="102" fillId="0" borderId="24" xfId="0" applyFont="1" applyBorder="1" applyAlignment="1">
      <alignment horizontal="left" vertical="center" wrapText="1"/>
    </xf>
    <xf numFmtId="0" fontId="94" fillId="6" borderId="23" xfId="0" applyFont="1" applyFill="1" applyBorder="1" applyAlignment="1">
      <alignment horizontal="left" vertical="center" wrapText="1"/>
    </xf>
    <xf numFmtId="0" fontId="94" fillId="6" borderId="13" xfId="0" applyFont="1" applyFill="1" applyBorder="1" applyAlignment="1">
      <alignment horizontal="left" vertical="center" wrapText="1"/>
    </xf>
    <xf numFmtId="14" fontId="89" fillId="0" borderId="13" xfId="0" applyNumberFormat="1" applyFont="1" applyBorder="1" applyAlignment="1">
      <alignment horizontal="center" vertical="center"/>
    </xf>
    <xf numFmtId="170" fontId="95" fillId="0" borderId="13" xfId="3" applyNumberFormat="1" applyFont="1" applyFill="1" applyBorder="1" applyAlignment="1">
      <alignment horizontal="center" vertical="center" wrapText="1"/>
    </xf>
    <xf numFmtId="170" fontId="95" fillId="0" borderId="13" xfId="0" applyNumberFormat="1" applyFont="1" applyBorder="1" applyAlignment="1">
      <alignment horizontal="center" vertical="center" wrapText="1"/>
    </xf>
    <xf numFmtId="0" fontId="87" fillId="33" borderId="22" xfId="0" applyFont="1" applyFill="1" applyBorder="1" applyAlignment="1">
      <alignment horizontal="center" vertical="center" wrapText="1"/>
    </xf>
    <xf numFmtId="0" fontId="87" fillId="33" borderId="51" xfId="0" applyFont="1" applyFill="1" applyBorder="1" applyAlignment="1">
      <alignment horizontal="center" vertical="center" wrapText="1"/>
    </xf>
    <xf numFmtId="0" fontId="87" fillId="33" borderId="31" xfId="0" applyFont="1" applyFill="1" applyBorder="1" applyAlignment="1">
      <alignment horizontal="center" vertical="center" wrapText="1"/>
    </xf>
    <xf numFmtId="0" fontId="97" fillId="6" borderId="23" xfId="0" applyFont="1" applyFill="1" applyBorder="1" applyAlignment="1">
      <alignment horizontal="left" vertical="center"/>
    </xf>
    <xf numFmtId="0" fontId="97" fillId="6" borderId="13" xfId="0" applyFont="1" applyFill="1" applyBorder="1" applyAlignment="1">
      <alignment horizontal="left" vertical="center"/>
    </xf>
    <xf numFmtId="10" fontId="98" fillId="0" borderId="13" xfId="0" applyNumberFormat="1" applyFont="1" applyBorder="1" applyAlignment="1">
      <alignment horizontal="center" vertical="center"/>
    </xf>
    <xf numFmtId="10" fontId="99" fillId="0" borderId="13" xfId="0" applyNumberFormat="1" applyFont="1" applyBorder="1" applyAlignment="1">
      <alignment horizontal="center" vertical="center" wrapText="1"/>
    </xf>
    <xf numFmtId="10" fontId="99" fillId="0" borderId="24" xfId="0" applyNumberFormat="1" applyFont="1" applyBorder="1" applyAlignment="1">
      <alignment horizontal="center" vertical="center" wrapText="1"/>
    </xf>
    <xf numFmtId="14" fontId="89" fillId="0" borderId="24" xfId="0" applyNumberFormat="1" applyFont="1" applyBorder="1" applyAlignment="1">
      <alignment horizontal="center" vertical="center"/>
    </xf>
    <xf numFmtId="0" fontId="87" fillId="33" borderId="13" xfId="0" applyFont="1" applyFill="1" applyBorder="1" applyAlignment="1">
      <alignment horizontal="center" vertical="center" wrapText="1"/>
    </xf>
    <xf numFmtId="166" fontId="94" fillId="22" borderId="13" xfId="0" applyNumberFormat="1" applyFont="1" applyFill="1" applyBorder="1" applyAlignment="1">
      <alignment horizontal="center" vertical="center" wrapText="1"/>
    </xf>
    <xf numFmtId="167" fontId="95" fillId="0" borderId="13" xfId="0" applyNumberFormat="1" applyFont="1" applyBorder="1" applyAlignment="1">
      <alignment horizontal="center" vertical="center" wrapText="1"/>
    </xf>
    <xf numFmtId="166" fontId="95" fillId="0" borderId="0" xfId="0" applyNumberFormat="1" applyFont="1" applyAlignment="1">
      <alignment horizontal="center" vertical="center" wrapText="1"/>
    </xf>
    <xf numFmtId="0" fontId="94" fillId="31" borderId="13" xfId="0" applyFont="1" applyFill="1" applyBorder="1" applyAlignment="1">
      <alignment horizontal="center" vertical="center" wrapText="1"/>
    </xf>
    <xf numFmtId="0" fontId="94" fillId="31" borderId="24" xfId="0" applyFont="1" applyFill="1" applyBorder="1" applyAlignment="1">
      <alignment horizontal="center" vertical="center" wrapText="1"/>
    </xf>
    <xf numFmtId="0" fontId="104" fillId="0" borderId="23" xfId="0" applyFont="1" applyBorder="1" applyAlignment="1">
      <alignment horizontal="left" vertical="center" wrapText="1"/>
    </xf>
    <xf numFmtId="0" fontId="104" fillId="0" borderId="13" xfId="0" applyFont="1" applyBorder="1" applyAlignment="1">
      <alignment horizontal="left" vertical="center" wrapText="1"/>
    </xf>
    <xf numFmtId="0" fontId="95" fillId="0" borderId="13" xfId="0" applyFont="1" applyBorder="1" applyAlignment="1">
      <alignment vertical="center" wrapText="1"/>
    </xf>
    <xf numFmtId="0" fontId="95" fillId="0" borderId="24" xfId="0" applyFont="1" applyBorder="1" applyAlignment="1">
      <alignment vertical="center" wrapText="1"/>
    </xf>
    <xf numFmtId="0" fontId="95" fillId="0" borderId="53" xfId="0" applyFont="1" applyBorder="1" applyAlignment="1">
      <alignment horizontal="center" vertical="center" wrapText="1"/>
    </xf>
    <xf numFmtId="0" fontId="94" fillId="0" borderId="53" xfId="0" applyFont="1" applyBorder="1" applyAlignment="1">
      <alignment horizontal="left" vertical="top" wrapText="1"/>
    </xf>
    <xf numFmtId="0" fontId="94" fillId="0" borderId="54" xfId="0" applyFont="1" applyBorder="1" applyAlignment="1">
      <alignment horizontal="left" vertical="top" wrapText="1"/>
    </xf>
    <xf numFmtId="0" fontId="94" fillId="0" borderId="23" xfId="0" applyFont="1" applyBorder="1" applyAlignment="1">
      <alignment horizontal="center" vertical="center" wrapText="1"/>
    </xf>
    <xf numFmtId="0" fontId="94" fillId="0" borderId="13" xfId="0" applyFont="1" applyBorder="1" applyAlignment="1">
      <alignment horizontal="center" vertical="center" wrapText="1"/>
    </xf>
    <xf numFmtId="0" fontId="94" fillId="0" borderId="24" xfId="0" applyFont="1" applyBorder="1" applyAlignment="1">
      <alignment horizontal="center" vertical="center" wrapText="1"/>
    </xf>
    <xf numFmtId="0" fontId="94" fillId="6" borderId="52" xfId="0" applyFont="1" applyFill="1" applyBorder="1" applyAlignment="1">
      <alignment horizontal="left" vertical="center" wrapText="1"/>
    </xf>
    <xf numFmtId="0" fontId="94" fillId="6" borderId="53" xfId="0" applyFont="1" applyFill="1" applyBorder="1" applyAlignment="1">
      <alignment horizontal="left" vertical="center" wrapText="1"/>
    </xf>
    <xf numFmtId="49" fontId="95" fillId="0" borderId="13" xfId="0" applyNumberFormat="1" applyFont="1" applyBorder="1" applyAlignment="1">
      <alignment horizontal="center" vertical="center" wrapText="1"/>
    </xf>
    <xf numFmtId="1" fontId="96" fillId="0" borderId="13" xfId="0" applyNumberFormat="1" applyFont="1" applyBorder="1" applyAlignment="1">
      <alignment horizontal="center" vertical="center" shrinkToFit="1"/>
    </xf>
    <xf numFmtId="1" fontId="96" fillId="0" borderId="24" xfId="0" applyNumberFormat="1" applyFont="1" applyBorder="1" applyAlignment="1">
      <alignment horizontal="center" vertical="center" shrinkToFit="1"/>
    </xf>
    <xf numFmtId="0" fontId="94" fillId="6" borderId="13" xfId="0" applyFont="1" applyFill="1" applyBorder="1" applyAlignment="1">
      <alignment horizontal="center" vertical="center" wrapText="1"/>
    </xf>
    <xf numFmtId="0" fontId="94" fillId="6" borderId="24" xfId="0" applyFont="1" applyFill="1" applyBorder="1" applyAlignment="1">
      <alignment horizontal="center" vertical="center" wrapText="1"/>
    </xf>
    <xf numFmtId="0" fontId="87" fillId="32" borderId="22" xfId="0" applyFont="1" applyFill="1" applyBorder="1" applyAlignment="1">
      <alignment horizontal="center" vertical="center" wrapText="1"/>
    </xf>
    <xf numFmtId="0" fontId="87" fillId="32" borderId="51" xfId="0" applyFont="1" applyFill="1" applyBorder="1" applyAlignment="1">
      <alignment horizontal="center" vertical="center" wrapText="1"/>
    </xf>
    <xf numFmtId="0" fontId="87" fillId="32" borderId="31" xfId="0" applyFont="1" applyFill="1" applyBorder="1" applyAlignment="1">
      <alignment horizontal="center" vertical="center" wrapText="1"/>
    </xf>
    <xf numFmtId="0" fontId="90" fillId="0" borderId="69" xfId="0" applyFont="1" applyBorder="1" applyAlignment="1">
      <alignment horizontal="center" vertical="center" wrapText="1"/>
    </xf>
    <xf numFmtId="0" fontId="90" fillId="0" borderId="0" xfId="0" applyFont="1" applyAlignment="1">
      <alignment horizontal="center" vertical="center" wrapText="1"/>
    </xf>
    <xf numFmtId="0" fontId="90" fillId="0" borderId="76" xfId="0" applyFont="1" applyBorder="1" applyAlignment="1">
      <alignment horizontal="center" vertical="center" wrapText="1"/>
    </xf>
    <xf numFmtId="0" fontId="126" fillId="0" borderId="22" xfId="0" applyFont="1" applyBorder="1" applyAlignment="1">
      <alignment horizontal="center" vertical="center" wrapText="1"/>
    </xf>
    <xf numFmtId="0" fontId="126" fillId="0" borderId="52" xfId="0" applyFont="1" applyBorder="1" applyAlignment="1">
      <alignment horizontal="center" vertical="center" wrapText="1"/>
    </xf>
    <xf numFmtId="1" fontId="127" fillId="0" borderId="51" xfId="0" applyNumberFormat="1" applyFont="1" applyBorder="1" applyAlignment="1">
      <alignment horizontal="center" vertical="center" shrinkToFit="1"/>
    </xf>
    <xf numFmtId="1" fontId="127" fillId="0" borderId="53" xfId="0" applyNumberFormat="1" applyFont="1" applyBorder="1" applyAlignment="1">
      <alignment horizontal="center" vertical="center" shrinkToFit="1"/>
    </xf>
    <xf numFmtId="0" fontId="126" fillId="6" borderId="78" xfId="0" applyFont="1" applyFill="1" applyBorder="1" applyAlignment="1">
      <alignment horizontal="center" vertical="center" wrapText="1"/>
    </xf>
    <xf numFmtId="0" fontId="126" fillId="6" borderId="79" xfId="0" applyFont="1" applyFill="1" applyBorder="1" applyAlignment="1">
      <alignment horizontal="center" vertical="center" wrapText="1"/>
    </xf>
    <xf numFmtId="0" fontId="126" fillId="6" borderId="80" xfId="0" applyFont="1" applyFill="1" applyBorder="1" applyAlignment="1">
      <alignment horizontal="center" vertical="center" wrapText="1"/>
    </xf>
    <xf numFmtId="0" fontId="126" fillId="6" borderId="81" xfId="0" applyFont="1" applyFill="1" applyBorder="1" applyAlignment="1">
      <alignment horizontal="center" vertical="center" wrapText="1"/>
    </xf>
    <xf numFmtId="14" fontId="134" fillId="0" borderId="67" xfId="0" applyNumberFormat="1" applyFont="1" applyBorder="1" applyAlignment="1">
      <alignment horizontal="center" vertical="center" wrapText="1"/>
    </xf>
    <xf numFmtId="0" fontId="134" fillId="0" borderId="62" xfId="0" applyFont="1" applyBorder="1" applyAlignment="1">
      <alignment horizontal="center" vertical="center" wrapText="1"/>
    </xf>
    <xf numFmtId="0" fontId="134" fillId="0" borderId="63" xfId="0" applyFont="1" applyBorder="1" applyAlignment="1">
      <alignment horizontal="center" vertical="center" wrapText="1"/>
    </xf>
    <xf numFmtId="0" fontId="134" fillId="0" borderId="75" xfId="0" applyFont="1" applyBorder="1" applyAlignment="1">
      <alignment horizontal="center" vertical="center" wrapText="1"/>
    </xf>
    <xf numFmtId="0" fontId="100" fillId="6" borderId="23" xfId="0" applyFont="1" applyFill="1" applyBorder="1" applyAlignment="1">
      <alignment horizontal="center" vertical="center"/>
    </xf>
    <xf numFmtId="0" fontId="100" fillId="6" borderId="13" xfId="0" applyFont="1" applyFill="1" applyBorder="1" applyAlignment="1">
      <alignment horizontal="center" vertical="center"/>
    </xf>
    <xf numFmtId="0" fontId="94" fillId="0" borderId="15" xfId="0" applyFont="1" applyBorder="1" applyAlignment="1">
      <alignment vertical="center" wrapText="1"/>
    </xf>
    <xf numFmtId="0" fontId="94" fillId="0" borderId="17" xfId="0" applyFont="1" applyBorder="1" applyAlignment="1">
      <alignment vertical="center" wrapText="1"/>
    </xf>
    <xf numFmtId="0" fontId="94" fillId="0" borderId="60" xfId="0" applyFont="1" applyBorder="1" applyAlignment="1">
      <alignment vertical="center" wrapText="1"/>
    </xf>
    <xf numFmtId="0" fontId="128" fillId="0" borderId="57" xfId="11" applyFont="1" applyBorder="1" applyAlignment="1">
      <alignment horizontal="left" vertical="center" wrapText="1"/>
    </xf>
    <xf numFmtId="0" fontId="128" fillId="0" borderId="68" xfId="11" applyFont="1" applyBorder="1" applyAlignment="1">
      <alignment horizontal="left" vertical="center" wrapText="1"/>
    </xf>
    <xf numFmtId="0" fontId="128" fillId="0" borderId="48" xfId="11" applyFont="1" applyBorder="1" applyAlignment="1">
      <alignment horizontal="left" vertical="center" wrapText="1"/>
    </xf>
    <xf numFmtId="0" fontId="95" fillId="0" borderId="69" xfId="0" applyFont="1" applyBorder="1" applyAlignment="1">
      <alignment horizontal="left" vertical="center" wrapText="1"/>
    </xf>
    <xf numFmtId="0" fontId="95" fillId="0" borderId="0" xfId="0" applyFont="1" applyAlignment="1">
      <alignment horizontal="left" vertical="center" wrapText="1"/>
    </xf>
    <xf numFmtId="0" fontId="95" fillId="0" borderId="76" xfId="0" applyFont="1" applyBorder="1" applyAlignment="1">
      <alignment horizontal="left" vertical="center" wrapText="1"/>
    </xf>
    <xf numFmtId="0" fontId="89" fillId="0" borderId="20" xfId="0" applyFont="1" applyBorder="1" applyAlignment="1">
      <alignment horizontal="center" vertical="center"/>
    </xf>
    <xf numFmtId="0" fontId="89" fillId="0" borderId="21" xfId="0" applyFont="1" applyBorder="1" applyAlignment="1">
      <alignment horizontal="center" vertical="center"/>
    </xf>
    <xf numFmtId="0" fontId="89" fillId="0" borderId="41" xfId="0" applyFont="1" applyBorder="1" applyAlignment="1">
      <alignment horizontal="center" vertical="center"/>
    </xf>
    <xf numFmtId="0" fontId="89" fillId="0" borderId="25" xfId="0" applyFont="1" applyBorder="1" applyAlignment="1">
      <alignment horizontal="center" vertical="center"/>
    </xf>
    <xf numFmtId="0" fontId="89" fillId="0" borderId="0" xfId="0" applyFont="1" applyAlignment="1">
      <alignment horizontal="center" vertical="center"/>
    </xf>
    <xf numFmtId="0" fontId="89" fillId="0" borderId="14" xfId="0" applyFont="1" applyBorder="1" applyAlignment="1">
      <alignment horizontal="center" vertical="center"/>
    </xf>
    <xf numFmtId="0" fontId="133" fillId="7" borderId="13" xfId="0" applyFont="1" applyFill="1" applyBorder="1" applyAlignment="1">
      <alignment horizontal="center" vertical="center" wrapText="1"/>
    </xf>
    <xf numFmtId="0" fontId="117" fillId="7" borderId="13" xfId="0" applyFont="1" applyFill="1" applyBorder="1" applyAlignment="1">
      <alignment horizontal="center" vertical="center" wrapText="1"/>
    </xf>
    <xf numFmtId="0" fontId="94" fillId="6" borderId="26" xfId="0" applyFont="1" applyFill="1" applyBorder="1" applyAlignment="1">
      <alignment horizontal="left" vertical="center" wrapText="1"/>
    </xf>
    <xf numFmtId="0" fontId="94" fillId="6" borderId="64" xfId="0" applyFont="1" applyFill="1" applyBorder="1" applyAlignment="1">
      <alignment horizontal="left" vertical="center" wrapText="1"/>
    </xf>
    <xf numFmtId="0" fontId="95" fillId="0" borderId="24" xfId="0" applyFont="1" applyBorder="1" applyAlignment="1">
      <alignment horizontal="center" vertical="center" wrapText="1"/>
    </xf>
    <xf numFmtId="0" fontId="95" fillId="0" borderId="20"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41" xfId="0" applyFont="1" applyBorder="1" applyAlignment="1">
      <alignment horizontal="center" vertical="center" wrapText="1"/>
    </xf>
    <xf numFmtId="0" fontId="95" fillId="0" borderId="45" xfId="0" applyFont="1" applyBorder="1" applyAlignment="1">
      <alignment horizontal="center" vertical="center" wrapText="1"/>
    </xf>
    <xf numFmtId="0" fontId="95" fillId="0" borderId="18" xfId="0" applyFont="1" applyBorder="1" applyAlignment="1">
      <alignment horizontal="center" vertical="center" wrapText="1"/>
    </xf>
    <xf numFmtId="0" fontId="95" fillId="0" borderId="46" xfId="0" applyFont="1" applyBorder="1" applyAlignment="1">
      <alignment horizontal="center" vertical="center" wrapText="1"/>
    </xf>
    <xf numFmtId="0" fontId="91" fillId="0" borderId="13" xfId="0" applyFont="1" applyBorder="1" applyAlignment="1">
      <alignment horizontal="center" vertical="center" wrapText="1"/>
    </xf>
    <xf numFmtId="0" fontId="93" fillId="0" borderId="13" xfId="0" applyFont="1" applyBorder="1" applyAlignment="1">
      <alignment horizontal="center" vertical="center" wrapText="1"/>
    </xf>
    <xf numFmtId="0" fontId="87" fillId="33" borderId="66" xfId="0" applyFont="1" applyFill="1" applyBorder="1" applyAlignment="1">
      <alignment horizontal="center" vertical="center" wrapText="1"/>
    </xf>
    <xf numFmtId="0" fontId="87" fillId="33" borderId="55" xfId="0" applyFont="1" applyFill="1" applyBorder="1" applyAlignment="1">
      <alignment horizontal="center" vertical="center" wrapText="1"/>
    </xf>
    <xf numFmtId="0" fontId="87" fillId="33" borderId="56" xfId="0" applyFont="1" applyFill="1" applyBorder="1" applyAlignment="1">
      <alignment horizontal="center" vertical="center" wrapText="1"/>
    </xf>
    <xf numFmtId="49" fontId="94" fillId="0" borderId="13" xfId="0" applyNumberFormat="1" applyFont="1" applyBorder="1" applyAlignment="1">
      <alignment horizontal="center" vertical="center" wrapText="1"/>
    </xf>
    <xf numFmtId="1" fontId="94" fillId="0" borderId="13" xfId="0" applyNumberFormat="1" applyFont="1" applyBorder="1" applyAlignment="1">
      <alignment horizontal="center" vertical="center" wrapText="1"/>
    </xf>
    <xf numFmtId="1" fontId="94" fillId="0" borderId="24" xfId="0" applyNumberFormat="1" applyFont="1" applyBorder="1" applyAlignment="1">
      <alignment horizontal="center" vertical="center" wrapText="1"/>
    </xf>
    <xf numFmtId="0" fontId="94" fillId="0" borderId="13" xfId="0" applyFont="1" applyBorder="1" applyAlignment="1">
      <alignment vertical="center" wrapText="1"/>
    </xf>
    <xf numFmtId="0" fontId="94" fillId="0" borderId="24" xfId="0" applyFont="1" applyBorder="1" applyAlignment="1">
      <alignment vertical="center" wrapText="1"/>
    </xf>
    <xf numFmtId="0" fontId="93" fillId="22" borderId="59" xfId="0" applyFont="1" applyFill="1" applyBorder="1" applyAlignment="1">
      <alignment horizontal="center" vertical="center" wrapText="1"/>
    </xf>
    <xf numFmtId="0" fontId="93" fillId="22" borderId="17" xfId="0" applyFont="1" applyFill="1" applyBorder="1" applyAlignment="1">
      <alignment horizontal="center" vertical="center" wrapText="1"/>
    </xf>
    <xf numFmtId="0" fontId="93" fillId="22" borderId="16" xfId="0" applyFont="1" applyFill="1" applyBorder="1" applyAlignment="1">
      <alignment horizontal="center" vertical="center" wrapText="1"/>
    </xf>
    <xf numFmtId="0" fontId="93" fillId="17" borderId="15" xfId="0" applyFont="1" applyFill="1" applyBorder="1" applyAlignment="1">
      <alignment horizontal="center" vertical="center" wrapText="1"/>
    </xf>
    <xf numFmtId="0" fontId="93" fillId="17" borderId="17" xfId="0" applyFont="1" applyFill="1" applyBorder="1" applyAlignment="1">
      <alignment horizontal="center" vertical="center" wrapText="1"/>
    </xf>
    <xf numFmtId="0" fontId="93" fillId="17" borderId="60" xfId="0" applyFont="1" applyFill="1" applyBorder="1" applyAlignment="1">
      <alignment horizontal="center" vertical="center" wrapText="1"/>
    </xf>
    <xf numFmtId="0" fontId="108" fillId="0" borderId="59" xfId="0" applyFont="1" applyBorder="1" applyAlignment="1">
      <alignment horizontal="left" vertical="center" wrapText="1"/>
    </xf>
    <xf numFmtId="0" fontId="108" fillId="0" borderId="17" xfId="0" applyFont="1" applyBorder="1" applyAlignment="1">
      <alignment horizontal="left" vertical="center" wrapText="1"/>
    </xf>
    <xf numFmtId="0" fontId="108" fillId="0" borderId="60" xfId="0" applyFont="1" applyBorder="1" applyAlignment="1">
      <alignment horizontal="left" vertical="center" wrapText="1"/>
    </xf>
    <xf numFmtId="0" fontId="102" fillId="0" borderId="23" xfId="0" applyFont="1" applyBorder="1" applyAlignment="1">
      <alignment horizontal="center" vertical="center" wrapText="1"/>
    </xf>
    <xf numFmtId="0" fontId="102" fillId="0" borderId="13" xfId="0" applyFont="1" applyBorder="1" applyAlignment="1">
      <alignment horizontal="center" vertical="center" wrapText="1"/>
    </xf>
    <xf numFmtId="0" fontId="102" fillId="0" borderId="24" xfId="0" applyFont="1" applyBorder="1" applyAlignment="1">
      <alignment horizontal="center" vertical="center" wrapText="1"/>
    </xf>
    <xf numFmtId="0" fontId="96" fillId="0" borderId="13" xfId="0" applyFont="1" applyBorder="1" applyAlignment="1">
      <alignment horizontal="left" vertical="center" wrapText="1"/>
    </xf>
    <xf numFmtId="0" fontId="96" fillId="0" borderId="24" xfId="0" applyFont="1" applyBorder="1" applyAlignment="1">
      <alignment horizontal="left" vertical="center" wrapText="1"/>
    </xf>
    <xf numFmtId="0" fontId="105" fillId="0" borderId="52" xfId="0" applyFont="1" applyBorder="1" applyAlignment="1">
      <alignment horizontal="left" vertical="center" wrapText="1"/>
    </xf>
    <xf numFmtId="0" fontId="105" fillId="0" borderId="53" xfId="0" applyFont="1" applyBorder="1" applyAlignment="1">
      <alignment horizontal="left" vertical="center" wrapText="1"/>
    </xf>
    <xf numFmtId="0" fontId="105" fillId="0" borderId="54" xfId="0" applyFont="1" applyBorder="1" applyAlignment="1">
      <alignment horizontal="left" vertical="center" wrapText="1"/>
    </xf>
    <xf numFmtId="0" fontId="103" fillId="0" borderId="23"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31" borderId="23" xfId="0" applyFont="1" applyFill="1" applyBorder="1" applyAlignment="1">
      <alignment horizontal="center" vertical="center"/>
    </xf>
    <xf numFmtId="0" fontId="100" fillId="31" borderId="13" xfId="0" applyFont="1" applyFill="1" applyBorder="1" applyAlignment="1">
      <alignment horizontal="center" vertical="center"/>
    </xf>
    <xf numFmtId="49" fontId="108" fillId="14" borderId="23" xfId="0" applyNumberFormat="1" applyFont="1" applyFill="1" applyBorder="1" applyAlignment="1">
      <alignment horizontal="left" vertical="center" wrapText="1"/>
    </xf>
    <xf numFmtId="49" fontId="108" fillId="14" borderId="13" xfId="0" applyNumberFormat="1" applyFont="1" applyFill="1" applyBorder="1" applyAlignment="1">
      <alignment horizontal="left" vertical="center" wrapText="1"/>
    </xf>
    <xf numFmtId="49" fontId="108" fillId="14" borderId="24" xfId="0" applyNumberFormat="1" applyFont="1" applyFill="1" applyBorder="1" applyAlignment="1">
      <alignment horizontal="left" vertical="center" wrapText="1"/>
    </xf>
    <xf numFmtId="0" fontId="93" fillId="22" borderId="23" xfId="0" applyFont="1" applyFill="1" applyBorder="1" applyAlignment="1">
      <alignment horizontal="center" vertical="center" wrapText="1"/>
    </xf>
    <xf numFmtId="0" fontId="93" fillId="22" borderId="13" xfId="0" applyFont="1" applyFill="1" applyBorder="1" applyAlignment="1">
      <alignment horizontal="center" vertical="center" wrapText="1"/>
    </xf>
    <xf numFmtId="0" fontId="93" fillId="22" borderId="24" xfId="0" applyFont="1" applyFill="1" applyBorder="1" applyAlignment="1">
      <alignment horizontal="center" vertical="center" wrapText="1"/>
    </xf>
    <xf numFmtId="0" fontId="88" fillId="0" borderId="13" xfId="0" applyFont="1" applyBorder="1" applyAlignment="1">
      <alignment horizontal="left" vertical="center"/>
    </xf>
    <xf numFmtId="0" fontId="88" fillId="0" borderId="24" xfId="0" applyFont="1" applyBorder="1" applyAlignment="1">
      <alignment horizontal="left" vertical="center"/>
    </xf>
    <xf numFmtId="0" fontId="88" fillId="0" borderId="52" xfId="0" applyFont="1" applyBorder="1" applyAlignment="1">
      <alignment horizontal="left" vertical="center" wrapText="1"/>
    </xf>
    <xf numFmtId="0" fontId="88" fillId="0" borderId="53" xfId="0" applyFont="1" applyBorder="1" applyAlignment="1">
      <alignment horizontal="left" vertical="center" wrapText="1"/>
    </xf>
    <xf numFmtId="0" fontId="95" fillId="12" borderId="13" xfId="0" applyFont="1" applyFill="1" applyBorder="1" applyAlignment="1">
      <alignment horizontal="left" vertical="center" wrapText="1"/>
    </xf>
    <xf numFmtId="0" fontId="108" fillId="0" borderId="61" xfId="0" applyFont="1" applyBorder="1" applyAlignment="1">
      <alignment horizontal="left" vertical="center" wrapText="1"/>
    </xf>
    <xf numFmtId="0" fontId="108" fillId="0" borderId="62" xfId="0" applyFont="1" applyBorder="1" applyAlignment="1">
      <alignment horizontal="left" vertical="center" wrapText="1"/>
    </xf>
    <xf numFmtId="0" fontId="108" fillId="0" borderId="75" xfId="0" applyFont="1" applyBorder="1" applyAlignment="1">
      <alignment horizontal="left" vertical="center" wrapText="1"/>
    </xf>
    <xf numFmtId="0" fontId="109" fillId="14" borderId="23" xfId="0" applyFont="1" applyFill="1" applyBorder="1" applyAlignment="1">
      <alignment horizontal="left" vertical="center" wrapText="1"/>
    </xf>
    <xf numFmtId="0" fontId="109" fillId="14" borderId="13" xfId="0" applyFont="1" applyFill="1" applyBorder="1" applyAlignment="1">
      <alignment horizontal="left" vertical="center" wrapText="1"/>
    </xf>
    <xf numFmtId="0" fontId="109" fillId="14" borderId="24" xfId="0" applyFont="1" applyFill="1" applyBorder="1" applyAlignment="1">
      <alignment horizontal="left" vertical="center" wrapText="1"/>
    </xf>
    <xf numFmtId="0" fontId="108" fillId="0" borderId="23" xfId="0" applyFont="1" applyBorder="1" applyAlignment="1">
      <alignment horizontal="left" vertical="center" wrapTex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05" fillId="0" borderId="23" xfId="0" applyFont="1" applyBorder="1" applyAlignment="1">
      <alignment horizontal="center" vertical="top" wrapText="1"/>
    </xf>
    <xf numFmtId="0" fontId="105" fillId="0" borderId="13" xfId="0" applyFont="1" applyBorder="1" applyAlignment="1">
      <alignment horizontal="center" vertical="top" wrapText="1"/>
    </xf>
    <xf numFmtId="0" fontId="105" fillId="0" borderId="24" xfId="0" applyFont="1" applyBorder="1" applyAlignment="1">
      <alignment horizontal="center" vertical="top" wrapText="1"/>
    </xf>
    <xf numFmtId="0" fontId="109" fillId="14" borderId="59" xfId="0" applyFont="1" applyFill="1" applyBorder="1" applyAlignment="1">
      <alignment horizontal="left" vertical="center" wrapText="1"/>
    </xf>
    <xf numFmtId="0" fontId="109" fillId="14" borderId="17" xfId="0" applyFont="1" applyFill="1" applyBorder="1" applyAlignment="1">
      <alignment horizontal="left" vertical="center" wrapText="1"/>
    </xf>
    <xf numFmtId="0" fontId="109" fillId="14" borderId="60" xfId="0" applyFont="1" applyFill="1" applyBorder="1" applyAlignment="1">
      <alignment horizontal="left" vertical="center" wrapText="1"/>
    </xf>
    <xf numFmtId="0" fontId="110" fillId="0" borderId="13" xfId="0" applyFont="1" applyBorder="1" applyAlignment="1">
      <alignment horizontal="center" vertical="center" wrapText="1"/>
    </xf>
    <xf numFmtId="0" fontId="89" fillId="0" borderId="13" xfId="4" applyFont="1" applyBorder="1" applyAlignment="1">
      <alignment horizontal="center" vertical="center"/>
    </xf>
    <xf numFmtId="0" fontId="110" fillId="0" borderId="13" xfId="4" applyFont="1" applyBorder="1" applyAlignment="1">
      <alignment horizontal="center" vertical="center"/>
    </xf>
    <xf numFmtId="0" fontId="110" fillId="21" borderId="22" xfId="0" applyFont="1" applyFill="1" applyBorder="1" applyAlignment="1">
      <alignment horizontal="center" vertical="center" wrapText="1"/>
    </xf>
    <xf numFmtId="0" fontId="110" fillId="21" borderId="51" xfId="0" applyFont="1" applyFill="1" applyBorder="1" applyAlignment="1">
      <alignment horizontal="center" vertical="center" wrapText="1"/>
    </xf>
    <xf numFmtId="0" fontId="110" fillId="21" borderId="31" xfId="0" applyFont="1" applyFill="1" applyBorder="1" applyAlignment="1">
      <alignment horizontal="center" vertical="center" wrapText="1"/>
    </xf>
    <xf numFmtId="0" fontId="110" fillId="0" borderId="24" xfId="0" applyFont="1" applyBorder="1" applyAlignment="1">
      <alignment horizontal="center" vertical="center" wrapText="1"/>
    </xf>
    <xf numFmtId="0" fontId="106" fillId="0" borderId="20" xfId="8" applyFont="1" applyBorder="1" applyAlignment="1">
      <alignment horizontal="center" vertical="center" wrapText="1"/>
    </xf>
    <xf numFmtId="0" fontId="106" fillId="0" borderId="21" xfId="8" applyFont="1" applyBorder="1" applyAlignment="1">
      <alignment horizontal="center" vertical="center" wrapText="1"/>
    </xf>
    <xf numFmtId="0" fontId="106" fillId="0" borderId="71" xfId="8" applyFont="1" applyBorder="1" applyAlignment="1">
      <alignment horizontal="center" vertical="center" wrapText="1"/>
    </xf>
    <xf numFmtId="0" fontId="106" fillId="0" borderId="45" xfId="8" applyFont="1" applyBorder="1" applyAlignment="1">
      <alignment horizontal="center" vertical="center" wrapText="1"/>
    </xf>
    <xf numFmtId="0" fontId="106" fillId="0" borderId="18" xfId="8" applyFont="1" applyBorder="1" applyAlignment="1">
      <alignment horizontal="center" vertical="center" wrapText="1"/>
    </xf>
    <xf numFmtId="0" fontId="106" fillId="0" borderId="77" xfId="8" applyFont="1" applyBorder="1" applyAlignment="1">
      <alignment horizontal="center" vertical="center" wrapText="1"/>
    </xf>
    <xf numFmtId="0" fontId="88" fillId="0" borderId="13" xfId="0" applyFont="1" applyBorder="1" applyAlignment="1">
      <alignment horizontal="center" vertical="center" wrapText="1"/>
    </xf>
    <xf numFmtId="0" fontId="88" fillId="0" borderId="23" xfId="0" applyFont="1" applyBorder="1" applyAlignment="1">
      <alignment horizontal="left" vertical="center"/>
    </xf>
    <xf numFmtId="0" fontId="88" fillId="0" borderId="61" xfId="0" applyFont="1" applyBorder="1" applyAlignment="1">
      <alignment horizontal="left" vertical="center"/>
    </xf>
    <xf numFmtId="0" fontId="88" fillId="0" borderId="62" xfId="0" applyFont="1" applyBorder="1" applyAlignment="1">
      <alignment horizontal="left" vertical="center"/>
    </xf>
    <xf numFmtId="0" fontId="88" fillId="0" borderId="75" xfId="0" applyFont="1" applyBorder="1" applyAlignment="1">
      <alignment horizontal="left" vertical="center"/>
    </xf>
    <xf numFmtId="0" fontId="88" fillId="0" borderId="59" xfId="0" applyFont="1" applyBorder="1" applyAlignment="1">
      <alignment horizontal="left" vertical="center" wrapText="1"/>
    </xf>
    <xf numFmtId="0" fontId="88" fillId="0" borderId="16" xfId="0" applyFont="1" applyBorder="1" applyAlignment="1">
      <alignment horizontal="left" vertical="center" wrapText="1"/>
    </xf>
    <xf numFmtId="0" fontId="99" fillId="12" borderId="23" xfId="0" applyFont="1" applyFill="1" applyBorder="1" applyAlignment="1">
      <alignment horizontal="left" vertical="center"/>
    </xf>
    <xf numFmtId="0" fontId="99" fillId="12" borderId="13" xfId="0" applyFont="1" applyFill="1" applyBorder="1" applyAlignment="1">
      <alignment horizontal="left" vertical="center"/>
    </xf>
    <xf numFmtId="0" fontId="109" fillId="0" borderId="70" xfId="0" applyFont="1" applyBorder="1" applyAlignment="1">
      <alignment horizontal="left" vertical="top" wrapText="1"/>
    </xf>
    <xf numFmtId="0" fontId="109" fillId="0" borderId="21" xfId="0" applyFont="1" applyBorder="1" applyAlignment="1">
      <alignment horizontal="left" vertical="top" wrapText="1"/>
    </xf>
    <xf numFmtId="0" fontId="109" fillId="0" borderId="71" xfId="0" applyFont="1" applyBorder="1" applyAlignment="1">
      <alignment horizontal="left" vertical="top" wrapText="1"/>
    </xf>
    <xf numFmtId="0" fontId="88" fillId="0" borderId="15" xfId="0" applyFont="1" applyBorder="1" applyAlignment="1">
      <alignment horizontal="center" vertical="center"/>
    </xf>
    <xf numFmtId="0" fontId="88" fillId="0" borderId="16" xfId="0" applyFont="1" applyBorder="1" applyAlignment="1">
      <alignment horizontal="center" vertical="center"/>
    </xf>
    <xf numFmtId="0" fontId="88" fillId="0" borderId="13" xfId="0" applyFont="1" applyBorder="1" applyAlignment="1">
      <alignment horizontal="center" vertical="center"/>
    </xf>
    <xf numFmtId="0" fontId="99" fillId="12" borderId="13" xfId="0" applyFont="1" applyFill="1" applyBorder="1" applyAlignment="1">
      <alignment horizontal="center" vertical="center" wrapText="1"/>
    </xf>
    <xf numFmtId="0" fontId="99" fillId="12" borderId="13" xfId="0" applyFont="1" applyFill="1" applyBorder="1" applyAlignment="1">
      <alignment horizontal="center" vertical="center"/>
    </xf>
    <xf numFmtId="0" fontId="120" fillId="6" borderId="59" xfId="0" applyFont="1" applyFill="1" applyBorder="1" applyAlignment="1">
      <alignment horizontal="left" vertical="center"/>
    </xf>
    <xf numFmtId="0" fontId="120" fillId="6" borderId="17" xfId="0" applyFont="1" applyFill="1" applyBorder="1" applyAlignment="1">
      <alignment horizontal="left" vertical="center"/>
    </xf>
    <xf numFmtId="0" fontId="120" fillId="6" borderId="60" xfId="0" applyFont="1" applyFill="1" applyBorder="1" applyAlignment="1">
      <alignment horizontal="left" vertical="center"/>
    </xf>
    <xf numFmtId="0" fontId="99" fillId="12" borderId="15" xfId="0" applyFont="1" applyFill="1" applyBorder="1" applyAlignment="1">
      <alignment horizontal="center" vertical="center"/>
    </xf>
    <xf numFmtId="0" fontId="99" fillId="12" borderId="16" xfId="0" applyFont="1" applyFill="1" applyBorder="1" applyAlignment="1">
      <alignment horizontal="center" vertical="center"/>
    </xf>
    <xf numFmtId="0" fontId="99" fillId="12" borderId="15" xfId="0" applyFont="1" applyFill="1" applyBorder="1" applyAlignment="1">
      <alignment horizontal="center" vertical="center" wrapText="1"/>
    </xf>
    <xf numFmtId="0" fontId="99" fillId="12" borderId="17" xfId="0" applyFont="1" applyFill="1" applyBorder="1" applyAlignment="1">
      <alignment horizontal="center" vertical="center" wrapText="1"/>
    </xf>
    <xf numFmtId="0" fontId="99" fillId="12" borderId="16" xfId="0" applyFont="1" applyFill="1" applyBorder="1" applyAlignment="1">
      <alignment horizontal="center" vertical="center" wrapText="1"/>
    </xf>
    <xf numFmtId="0" fontId="88" fillId="0" borderId="17" xfId="0" applyFont="1" applyBorder="1" applyAlignment="1">
      <alignment horizontal="center" vertical="center"/>
    </xf>
    <xf numFmtId="3" fontId="88" fillId="0" borderId="13" xfId="0" applyNumberFormat="1" applyFont="1" applyBorder="1" applyAlignment="1">
      <alignment horizontal="center" vertical="center"/>
    </xf>
    <xf numFmtId="0" fontId="124" fillId="7" borderId="22" xfId="0" applyFont="1" applyFill="1" applyBorder="1" applyAlignment="1">
      <alignment horizontal="left" vertical="center" wrapText="1"/>
    </xf>
    <xf numFmtId="0" fontId="124" fillId="7" borderId="51" xfId="0" applyFont="1" applyFill="1" applyBorder="1" applyAlignment="1">
      <alignment horizontal="left" vertical="center" wrapText="1"/>
    </xf>
    <xf numFmtId="0" fontId="124" fillId="7" borderId="31" xfId="0" applyFont="1" applyFill="1" applyBorder="1" applyAlignment="1">
      <alignment horizontal="left" vertical="center" wrapText="1"/>
    </xf>
    <xf numFmtId="0" fontId="99" fillId="0" borderId="23" xfId="0" applyFont="1" applyBorder="1" applyAlignment="1">
      <alignment horizontal="left" vertical="center" wrapText="1"/>
    </xf>
    <xf numFmtId="0" fontId="99" fillId="0" borderId="13" xfId="0" applyFont="1" applyBorder="1" applyAlignment="1">
      <alignment horizontal="left" vertical="center" wrapText="1"/>
    </xf>
    <xf numFmtId="0" fontId="99" fillId="0" borderId="24" xfId="0" applyFont="1" applyBorder="1" applyAlignment="1">
      <alignment horizontal="left" vertical="center" wrapText="1"/>
    </xf>
    <xf numFmtId="0" fontId="99" fillId="0" borderId="52" xfId="0" applyFont="1" applyBorder="1" applyAlignment="1">
      <alignment horizontal="left" vertical="center" wrapText="1"/>
    </xf>
    <xf numFmtId="0" fontId="99" fillId="0" borderId="53" xfId="0" applyFont="1" applyBorder="1" applyAlignment="1">
      <alignment horizontal="left" vertical="center" wrapText="1"/>
    </xf>
    <xf numFmtId="0" fontId="99" fillId="0" borderId="54" xfId="0" applyFont="1" applyBorder="1" applyAlignment="1">
      <alignment horizontal="left" vertical="center" wrapText="1"/>
    </xf>
    <xf numFmtId="0" fontId="88" fillId="0" borderId="57" xfId="0" applyFont="1" applyBorder="1" applyAlignment="1">
      <alignment horizontal="left" vertical="center" wrapText="1"/>
    </xf>
    <xf numFmtId="0" fontId="88" fillId="0" borderId="68" xfId="0" applyFont="1" applyBorder="1" applyAlignment="1">
      <alignment horizontal="left" vertical="center" wrapText="1"/>
    </xf>
    <xf numFmtId="0" fontId="88" fillId="0" borderId="48" xfId="0" applyFont="1" applyBorder="1" applyAlignment="1">
      <alignment horizontal="left" vertical="center" wrapText="1"/>
    </xf>
    <xf numFmtId="9" fontId="88" fillId="0" borderId="53" xfId="2" applyFont="1" applyBorder="1" applyAlignment="1">
      <alignment horizontal="center" vertical="center"/>
    </xf>
    <xf numFmtId="9" fontId="88" fillId="0" borderId="54" xfId="2" applyFont="1" applyBorder="1" applyAlignment="1">
      <alignment horizontal="center" vertical="center"/>
    </xf>
    <xf numFmtId="0" fontId="99" fillId="12" borderId="40" xfId="0" applyFont="1" applyFill="1" applyBorder="1" applyAlignment="1">
      <alignment horizontal="left" vertical="center"/>
    </xf>
    <xf numFmtId="0" fontId="99" fillId="12" borderId="47" xfId="0" applyFont="1" applyFill="1" applyBorder="1" applyAlignment="1">
      <alignment horizontal="left" vertical="center"/>
    </xf>
    <xf numFmtId="0" fontId="99" fillId="12" borderId="57" xfId="0" applyFont="1" applyFill="1" applyBorder="1" applyAlignment="1">
      <alignment horizontal="left" vertical="center"/>
    </xf>
    <xf numFmtId="0" fontId="99" fillId="12" borderId="58" xfId="0" applyFont="1" applyFill="1" applyBorder="1" applyAlignment="1">
      <alignment horizontal="left" vertical="center"/>
    </xf>
    <xf numFmtId="0" fontId="99" fillId="12" borderId="51" xfId="0" applyFont="1" applyFill="1" applyBorder="1" applyAlignment="1">
      <alignment horizontal="center" vertical="center" wrapText="1"/>
    </xf>
    <xf numFmtId="0" fontId="120" fillId="12" borderId="51" xfId="0" applyFont="1" applyFill="1" applyBorder="1" applyAlignment="1">
      <alignment horizontal="center" vertical="center" wrapText="1"/>
    </xf>
    <xf numFmtId="0" fontId="120" fillId="12" borderId="31" xfId="0" applyFont="1" applyFill="1" applyBorder="1" applyAlignment="1">
      <alignment horizontal="center" vertical="center" wrapText="1"/>
    </xf>
    <xf numFmtId="169" fontId="88" fillId="0" borderId="53" xfId="0" applyNumberFormat="1" applyFont="1" applyBorder="1" applyAlignment="1">
      <alignment horizontal="center" vertical="center"/>
    </xf>
    <xf numFmtId="169" fontId="88" fillId="0" borderId="53" xfId="3" applyNumberFormat="1" applyFont="1" applyBorder="1" applyAlignment="1">
      <alignment horizontal="center" vertical="center"/>
    </xf>
    <xf numFmtId="0" fontId="88" fillId="0" borderId="30" xfId="0" applyFont="1" applyBorder="1" applyAlignment="1">
      <alignment horizontal="center" vertical="center"/>
    </xf>
    <xf numFmtId="0" fontId="110" fillId="0" borderId="53" xfId="0" applyFont="1" applyBorder="1" applyAlignment="1">
      <alignment horizontal="center" vertical="center" wrapText="1"/>
    </xf>
    <xf numFmtId="0" fontId="110" fillId="0" borderId="54" xfId="0" applyFont="1" applyBorder="1" applyAlignment="1">
      <alignment horizontal="center" vertical="center" wrapText="1"/>
    </xf>
    <xf numFmtId="0" fontId="94" fillId="12" borderId="52" xfId="4" applyFont="1" applyFill="1" applyBorder="1" applyAlignment="1">
      <alignment horizontal="left" vertical="center" wrapText="1"/>
    </xf>
    <xf numFmtId="0" fontId="110" fillId="0" borderId="53" xfId="4" applyFont="1" applyBorder="1" applyAlignment="1">
      <alignment horizontal="center" vertical="center"/>
    </xf>
    <xf numFmtId="0" fontId="88" fillId="0" borderId="24" xfId="0" applyFont="1" applyBorder="1" applyAlignment="1">
      <alignment horizontal="center" vertical="center"/>
    </xf>
    <xf numFmtId="0" fontId="88" fillId="0" borderId="52" xfId="0" applyFont="1" applyBorder="1" applyAlignment="1">
      <alignment horizontal="left" vertical="center"/>
    </xf>
    <xf numFmtId="0" fontId="88" fillId="0" borderId="53" xfId="0" applyFont="1" applyBorder="1" applyAlignment="1">
      <alignment horizontal="left" vertical="center"/>
    </xf>
    <xf numFmtId="0" fontId="88" fillId="0" borderId="54" xfId="0" applyFont="1" applyBorder="1" applyAlignment="1">
      <alignment horizontal="left" vertical="center"/>
    </xf>
    <xf numFmtId="0" fontId="115" fillId="23" borderId="37" xfId="0" applyFont="1" applyFill="1" applyBorder="1" applyAlignment="1">
      <alignment horizontal="center" vertical="center" wrapText="1"/>
    </xf>
    <xf numFmtId="0" fontId="115" fillId="23" borderId="28" xfId="0" applyFont="1" applyFill="1" applyBorder="1" applyAlignment="1">
      <alignment horizontal="center" vertical="center"/>
    </xf>
    <xf numFmtId="0" fontId="115" fillId="23" borderId="29" xfId="0" applyFont="1" applyFill="1" applyBorder="1" applyAlignment="1">
      <alignment horizontal="center" vertical="center"/>
    </xf>
    <xf numFmtId="0" fontId="99" fillId="7" borderId="13" xfId="0" applyFont="1" applyFill="1" applyBorder="1" applyAlignment="1">
      <alignment horizontal="left" vertical="center"/>
    </xf>
    <xf numFmtId="0" fontId="117" fillId="22" borderId="22" xfId="0" applyFont="1" applyFill="1" applyBorder="1" applyAlignment="1">
      <alignment horizontal="left" vertical="center" wrapText="1"/>
    </xf>
    <xf numFmtId="0" fontId="117" fillId="22" borderId="51" xfId="0" applyFont="1" applyFill="1" applyBorder="1" applyAlignment="1">
      <alignment horizontal="left" vertical="center"/>
    </xf>
    <xf numFmtId="0" fontId="117" fillId="22" borderId="31" xfId="0" applyFont="1" applyFill="1" applyBorder="1" applyAlignment="1">
      <alignment horizontal="left" vertical="center"/>
    </xf>
    <xf numFmtId="0" fontId="99" fillId="12" borderId="23" xfId="0" applyFont="1" applyFill="1" applyBorder="1" applyAlignment="1">
      <alignment horizontal="center" vertical="center"/>
    </xf>
    <xf numFmtId="0" fontId="99" fillId="7" borderId="13" xfId="0" applyFont="1" applyFill="1" applyBorder="1" applyAlignment="1">
      <alignment horizontal="center" vertical="center" wrapText="1"/>
    </xf>
    <xf numFmtId="0" fontId="98" fillId="0" borderId="13" xfId="0" applyFont="1" applyBorder="1" applyAlignment="1">
      <alignment horizontal="center" vertical="center" wrapText="1"/>
    </xf>
    <xf numFmtId="0" fontId="118" fillId="7" borderId="13" xfId="0" applyFont="1" applyFill="1" applyBorder="1" applyAlignment="1">
      <alignment horizontal="left" vertical="center" wrapText="1"/>
    </xf>
    <xf numFmtId="0" fontId="120" fillId="0" borderId="52" xfId="0" applyFont="1" applyBorder="1" applyAlignment="1">
      <alignment horizontal="left" vertical="center" wrapText="1"/>
    </xf>
    <xf numFmtId="0" fontId="120" fillId="0" borderId="53" xfId="0" applyFont="1" applyBorder="1" applyAlignment="1">
      <alignment horizontal="left" vertical="center" wrapText="1"/>
    </xf>
    <xf numFmtId="0" fontId="120" fillId="0" borderId="54" xfId="0" applyFont="1" applyBorder="1" applyAlignment="1">
      <alignment horizontal="left" vertical="center" wrapText="1"/>
    </xf>
    <xf numFmtId="0" fontId="109" fillId="0" borderId="0" xfId="0" applyFont="1" applyAlignment="1">
      <alignment horizontal="left" vertical="center"/>
    </xf>
    <xf numFmtId="0" fontId="116" fillId="0" borderId="0" xfId="0" applyFont="1" applyAlignment="1">
      <alignment horizontal="left" vertical="top" wrapText="1"/>
    </xf>
    <xf numFmtId="0" fontId="99" fillId="7" borderId="13" xfId="0" applyFont="1" applyFill="1" applyBorder="1" applyAlignment="1">
      <alignment horizontal="left" vertical="center" wrapText="1"/>
    </xf>
    <xf numFmtId="0" fontId="88" fillId="0" borderId="23" xfId="0" applyFont="1" applyBorder="1" applyAlignment="1">
      <alignment horizontal="center" vertical="center"/>
    </xf>
    <xf numFmtId="0" fontId="88" fillId="0" borderId="52" xfId="0" applyFont="1" applyBorder="1" applyAlignment="1">
      <alignment horizontal="center" vertical="center"/>
    </xf>
    <xf numFmtId="0" fontId="88" fillId="0" borderId="53" xfId="0" applyFont="1" applyBorder="1" applyAlignment="1">
      <alignment horizontal="center" vertical="center"/>
    </xf>
    <xf numFmtId="0" fontId="99" fillId="12" borderId="59" xfId="0" applyFont="1" applyFill="1" applyBorder="1" applyAlignment="1">
      <alignment horizontal="center" vertical="center"/>
    </xf>
    <xf numFmtId="0" fontId="120" fillId="0" borderId="64" xfId="0" applyFont="1" applyBorder="1" applyAlignment="1">
      <alignment horizontal="left" vertical="center" wrapText="1"/>
    </xf>
    <xf numFmtId="0" fontId="120" fillId="0" borderId="38" xfId="0" applyFont="1" applyBorder="1" applyAlignment="1">
      <alignment horizontal="left" vertical="center" wrapText="1"/>
    </xf>
    <xf numFmtId="0" fontId="120" fillId="0" borderId="65" xfId="0" applyFont="1" applyBorder="1" applyAlignment="1">
      <alignment horizontal="left" vertical="center" wrapText="1"/>
    </xf>
    <xf numFmtId="0" fontId="117" fillId="22" borderId="72" xfId="0" applyFont="1" applyFill="1" applyBorder="1" applyAlignment="1">
      <alignment horizontal="left" vertical="center" wrapText="1"/>
    </xf>
    <xf numFmtId="0" fontId="117" fillId="22" borderId="73" xfId="0" applyFont="1" applyFill="1" applyBorder="1" applyAlignment="1">
      <alignment horizontal="left" vertical="center"/>
    </xf>
    <xf numFmtId="0" fontId="117" fillId="22" borderId="74" xfId="0" applyFont="1" applyFill="1" applyBorder="1" applyAlignment="1">
      <alignment horizontal="left" vertical="center"/>
    </xf>
    <xf numFmtId="0" fontId="87" fillId="33" borderId="37" xfId="0" applyFont="1" applyFill="1" applyBorder="1" applyAlignment="1">
      <alignment horizontal="center" vertical="center" wrapText="1"/>
    </xf>
    <xf numFmtId="0" fontId="87" fillId="33" borderId="28" xfId="0" applyFont="1" applyFill="1" applyBorder="1" applyAlignment="1">
      <alignment horizontal="center" vertical="center" wrapText="1"/>
    </xf>
    <xf numFmtId="0" fontId="98" fillId="0" borderId="13" xfId="0" applyFont="1" applyBorder="1" applyAlignment="1">
      <alignment horizontal="left" vertical="center"/>
    </xf>
    <xf numFmtId="0" fontId="99" fillId="26" borderId="23" xfId="0" applyFont="1" applyFill="1" applyBorder="1" applyAlignment="1">
      <alignment horizontal="center" vertical="center" wrapText="1"/>
    </xf>
    <xf numFmtId="0" fontId="99" fillId="26" borderId="13" xfId="0" applyFont="1" applyFill="1" applyBorder="1" applyAlignment="1">
      <alignment horizontal="center" vertical="center" wrapText="1"/>
    </xf>
    <xf numFmtId="0" fontId="125" fillId="7" borderId="23" xfId="0" applyFont="1" applyFill="1" applyBorder="1" applyAlignment="1">
      <alignment horizontal="left" vertical="center"/>
    </xf>
    <xf numFmtId="0" fontId="125" fillId="7" borderId="13" xfId="0" applyFont="1" applyFill="1" applyBorder="1" applyAlignment="1">
      <alignment horizontal="left" vertical="center"/>
    </xf>
    <xf numFmtId="0" fontId="125" fillId="7" borderId="24" xfId="0" applyFont="1" applyFill="1" applyBorder="1" applyAlignment="1">
      <alignment horizontal="left" vertical="center"/>
    </xf>
    <xf numFmtId="0" fontId="99" fillId="12" borderId="24" xfId="0" applyFont="1" applyFill="1" applyBorder="1" applyAlignment="1">
      <alignment horizontal="center" vertical="center"/>
    </xf>
    <xf numFmtId="0" fontId="88" fillId="0" borderId="15" xfId="0" applyFont="1" applyBorder="1" applyAlignment="1">
      <alignment horizontal="left" vertical="center" wrapText="1"/>
    </xf>
    <xf numFmtId="0" fontId="118" fillId="0" borderId="0" xfId="0" applyFont="1" applyAlignment="1">
      <alignment horizontal="left" vertical="center" wrapText="1"/>
    </xf>
    <xf numFmtId="0" fontId="99" fillId="12" borderId="38" xfId="0" applyFont="1" applyFill="1" applyBorder="1" applyAlignment="1">
      <alignment horizontal="center" vertical="center" wrapText="1"/>
    </xf>
    <xf numFmtId="0" fontId="99" fillId="12" borderId="38" xfId="0" applyFont="1" applyFill="1" applyBorder="1" applyAlignment="1">
      <alignment horizontal="center" vertical="center"/>
    </xf>
    <xf numFmtId="0" fontId="88" fillId="0" borderId="70" xfId="0" applyFont="1" applyBorder="1" applyAlignment="1">
      <alignment horizontal="left" vertical="center"/>
    </xf>
    <xf numFmtId="0" fontId="88" fillId="0" borderId="21" xfId="0" applyFont="1" applyBorder="1" applyAlignment="1">
      <alignment horizontal="left" vertical="center"/>
    </xf>
    <xf numFmtId="0" fontId="88" fillId="0" borderId="71" xfId="0" applyFont="1" applyBorder="1" applyAlignment="1">
      <alignment horizontal="left" vertical="center"/>
    </xf>
    <xf numFmtId="0" fontId="88" fillId="0" borderId="57" xfId="0" applyFont="1" applyBorder="1" applyAlignment="1">
      <alignment horizontal="left" vertical="center"/>
    </xf>
    <xf numFmtId="0" fontId="88" fillId="0" borderId="68" xfId="0" applyFont="1" applyBorder="1" applyAlignment="1">
      <alignment horizontal="left" vertical="center"/>
    </xf>
    <xf numFmtId="0" fontId="88" fillId="0" borderId="48" xfId="0" applyFont="1" applyBorder="1" applyAlignment="1">
      <alignment horizontal="left" vertical="center"/>
    </xf>
    <xf numFmtId="0" fontId="88" fillId="0" borderId="70" xfId="0" applyFont="1" applyBorder="1" applyAlignment="1">
      <alignment horizontal="left" vertical="center" wrapText="1"/>
    </xf>
    <xf numFmtId="0" fontId="88" fillId="0" borderId="41" xfId="0" applyFont="1" applyBorder="1" applyAlignment="1">
      <alignment horizontal="left" vertical="center" wrapText="1"/>
    </xf>
    <xf numFmtId="0" fontId="88" fillId="0" borderId="20" xfId="0" applyFont="1" applyBorder="1" applyAlignment="1">
      <alignment horizontal="left" vertical="center" wrapText="1"/>
    </xf>
    <xf numFmtId="0" fontId="88" fillId="0" borderId="20" xfId="0" applyFont="1" applyBorder="1" applyAlignment="1">
      <alignment horizontal="center" vertical="center"/>
    </xf>
    <xf numFmtId="0" fontId="88" fillId="0" borderId="21" xfId="0" applyFont="1" applyBorder="1" applyAlignment="1">
      <alignment horizontal="center" vertical="center"/>
    </xf>
    <xf numFmtId="0" fontId="88" fillId="0" borderId="41" xfId="0" applyFont="1" applyBorder="1" applyAlignment="1">
      <alignment horizontal="center" vertical="center"/>
    </xf>
    <xf numFmtId="3" fontId="88" fillId="0" borderId="27" xfId="0" applyNumberFormat="1" applyFont="1" applyBorder="1" applyAlignment="1">
      <alignment horizontal="center" vertical="center"/>
    </xf>
    <xf numFmtId="0" fontId="124" fillId="7" borderId="22" xfId="0" applyFont="1" applyFill="1" applyBorder="1" applyAlignment="1">
      <alignment horizontal="center" vertical="center" wrapText="1"/>
    </xf>
    <xf numFmtId="0" fontId="124" fillId="7" borderId="51" xfId="0" applyFont="1" applyFill="1" applyBorder="1" applyAlignment="1">
      <alignment horizontal="center" vertical="center" wrapText="1"/>
    </xf>
    <xf numFmtId="0" fontId="108" fillId="0" borderId="13" xfId="0" applyFont="1" applyBorder="1" applyAlignment="1">
      <alignment horizontal="left" vertical="center"/>
    </xf>
    <xf numFmtId="0" fontId="108" fillId="0" borderId="24" xfId="0" applyFont="1" applyBorder="1" applyAlignment="1">
      <alignment horizontal="left" vertical="center"/>
    </xf>
    <xf numFmtId="0" fontId="124" fillId="7" borderId="31" xfId="0" applyFont="1" applyFill="1" applyBorder="1" applyAlignment="1">
      <alignment horizontal="center" vertical="center" wrapText="1"/>
    </xf>
    <xf numFmtId="0" fontId="125" fillId="7" borderId="23" xfId="0" applyFont="1" applyFill="1" applyBorder="1" applyAlignment="1">
      <alignment horizontal="left" vertical="center" wrapText="1"/>
    </xf>
    <xf numFmtId="0" fontId="125" fillId="7" borderId="13" xfId="0" applyFont="1" applyFill="1" applyBorder="1" applyAlignment="1">
      <alignment horizontal="left" vertical="center" wrapText="1"/>
    </xf>
    <xf numFmtId="0" fontId="125" fillId="7" borderId="24" xfId="0" applyFont="1" applyFill="1" applyBorder="1" applyAlignment="1">
      <alignment horizontal="left" vertical="center"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9" fillId="0" borderId="13" xfId="0" applyFont="1" applyBorder="1" applyAlignment="1">
      <alignment horizontal="center" vertical="center" wrapText="1"/>
    </xf>
    <xf numFmtId="0" fontId="11" fillId="0" borderId="13"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17" fillId="9" borderId="13" xfId="0" applyFont="1" applyFill="1" applyBorder="1" applyAlignment="1">
      <alignment horizontal="center" vertical="center" wrapText="1"/>
    </xf>
    <xf numFmtId="0" fontId="10" fillId="0" borderId="13" xfId="0" applyFont="1" applyBorder="1" applyAlignment="1">
      <alignment horizontal="center"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5" borderId="13" xfId="0" applyFont="1" applyFill="1" applyBorder="1" applyAlignment="1">
      <alignment horizontal="left"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8" fillId="5" borderId="13" xfId="0" applyFont="1" applyFill="1" applyBorder="1" applyAlignment="1">
      <alignment horizontal="center" vertical="center" wrapText="1"/>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0" fontId="2" fillId="0" borderId="13" xfId="0" applyFont="1" applyBorder="1" applyAlignment="1">
      <alignment horizontal="center" vertical="center"/>
    </xf>
    <xf numFmtId="164" fontId="10" fillId="0" borderId="13" xfId="0" applyNumberFormat="1" applyFont="1" applyBorder="1" applyAlignment="1">
      <alignment horizontal="center" vertical="center" shrinkToFi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9" fillId="0" borderId="10" xfId="0" applyFont="1" applyBorder="1" applyAlignment="1">
      <alignment horizontal="left"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8" fillId="5" borderId="10" xfId="0" applyFont="1" applyFill="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0" borderId="13" xfId="0" applyFont="1" applyBorder="1" applyAlignment="1">
      <alignment horizontal="left"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0" fillId="0" borderId="0" xfId="0" applyFont="1" applyAlignment="1">
      <alignment horizontal="left" vertical="center" wrapText="1"/>
    </xf>
    <xf numFmtId="0" fontId="9"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8" fillId="0" borderId="21" xfId="0" applyFont="1" applyBorder="1" applyAlignment="1">
      <alignment horizontal="center" vertical="center" wrapText="1"/>
    </xf>
    <xf numFmtId="0" fontId="9" fillId="2" borderId="13" xfId="0" applyFont="1" applyFill="1" applyBorder="1" applyAlignment="1">
      <alignment horizontal="center" vertical="center" wrapText="1"/>
    </xf>
    <xf numFmtId="0" fontId="10" fillId="0" borderId="0" xfId="0" applyFont="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29" fillId="0" borderId="13" xfId="0" applyFont="1" applyBorder="1" applyAlignment="1">
      <alignment horizontal="center" vertical="center"/>
    </xf>
    <xf numFmtId="0" fontId="37" fillId="5"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21" fillId="6" borderId="13" xfId="0" applyFont="1" applyFill="1" applyBorder="1" applyAlignment="1">
      <alignment horizontal="center" vertical="center"/>
    </xf>
    <xf numFmtId="0" fontId="38" fillId="0" borderId="13" xfId="0" applyFont="1" applyBorder="1" applyAlignment="1">
      <alignment horizontal="left" vertical="center" wrapText="1"/>
    </xf>
    <xf numFmtId="0" fontId="38" fillId="0" borderId="13" xfId="0" applyFont="1" applyBorder="1" applyAlignment="1">
      <alignment vertical="center" wrapText="1"/>
    </xf>
    <xf numFmtId="0" fontId="37" fillId="6"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29"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1" fillId="5" borderId="13" xfId="0" applyFont="1" applyFill="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23" fillId="4"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78" fillId="0" borderId="50"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0" xfId="0" applyFont="1" applyBorder="1" applyAlignment="1">
      <alignment horizontal="left" vertical="center" wrapText="1"/>
    </xf>
    <xf numFmtId="0" fontId="78" fillId="0" borderId="49" xfId="0" applyFont="1" applyBorder="1" applyAlignment="1">
      <alignment horizontal="left" vertical="center" wrapText="1"/>
    </xf>
    <xf numFmtId="0" fontId="78" fillId="0" borderId="43" xfId="0" applyFont="1" applyBorder="1" applyAlignment="1">
      <alignment horizontal="left" vertical="center" wrapText="1"/>
    </xf>
    <xf numFmtId="0" fontId="80" fillId="0" borderId="50" xfId="0" applyFont="1" applyBorder="1" applyAlignment="1">
      <alignment horizontal="left" vertical="center" wrapText="1"/>
    </xf>
    <xf numFmtId="0" fontId="80" fillId="0" borderId="49"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23">
    <cellStyle name="Bueno" xfId="14" builtinId="26"/>
    <cellStyle name="Hipervínculo" xfId="1" builtinId="8"/>
    <cellStyle name="Incorrecto" xfId="15" builtinId="27"/>
    <cellStyle name="Millares" xfId="13" builtinId="3"/>
    <cellStyle name="Millares 2" xfId="12" xr:uid="{00000000-0005-0000-0000-000004000000}"/>
    <cellStyle name="Millares 2 2" xfId="21" xr:uid="{00000000-0005-0000-0000-000005000000}"/>
    <cellStyle name="Millares 3" xfId="7" xr:uid="{00000000-0005-0000-0000-000006000000}"/>
    <cellStyle name="Millares 3 2" xfId="19" xr:uid="{00000000-0005-0000-0000-000007000000}"/>
    <cellStyle name="Millares 4" xfId="22" xr:uid="{00000000-0005-0000-0000-000008000000}"/>
    <cellStyle name="Moneda" xfId="3" builtinId="4"/>
    <cellStyle name="Moneda 2" xfId="10" xr:uid="{00000000-0005-0000-0000-00000A000000}"/>
    <cellStyle name="Moneda 2 2" xfId="20" xr:uid="{00000000-0005-0000-0000-00000B000000}"/>
    <cellStyle name="Moneda 3" xfId="6" xr:uid="{00000000-0005-0000-0000-00000C000000}"/>
    <cellStyle name="Moneda 3 2" xfId="18" xr:uid="{00000000-0005-0000-0000-00000D000000}"/>
    <cellStyle name="Moneda 4" xfId="17" xr:uid="{00000000-0005-0000-0000-00000E000000}"/>
    <cellStyle name="Neutral" xfId="16" builtinId="28"/>
    <cellStyle name="Normal" xfId="0" builtinId="0"/>
    <cellStyle name="Normal 2" xfId="11" xr:uid="{00000000-0005-0000-0000-000011000000}"/>
    <cellStyle name="Normal 3" xfId="8" xr:uid="{00000000-0005-0000-0000-000012000000}"/>
    <cellStyle name="Normal 4" xfId="4" xr:uid="{00000000-0005-0000-0000-000013000000}"/>
    <cellStyle name="Porcentaje" xfId="2" builtinId="5"/>
    <cellStyle name="Porcentaje 2" xfId="9" xr:uid="{00000000-0005-0000-0000-000015000000}"/>
    <cellStyle name="Porcentaje 3" xfId="5" xr:uid="{00000000-0005-0000-0000-000016000000}"/>
  </cellStyles>
  <dxfs count="11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FFFF00"/>
        </patternFill>
      </fill>
    </dxf>
    <dxf>
      <font>
        <color rgb="FF006100"/>
      </font>
      <fill>
        <patternFill>
          <bgColor rgb="FFC6EFCE"/>
        </patternFill>
      </fill>
    </dxf>
    <dxf>
      <fill>
        <patternFill>
          <bgColor rgb="FFFFFF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rgb="FF45E77B"/>
        </patternFill>
      </fill>
    </dxf>
    <dxf>
      <fill>
        <patternFill>
          <bgColor rgb="FFFE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6" tint="0.39994506668294322"/>
        </patternFill>
      </fill>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rgb="FFFE000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ont>
        <color rgb="FF9C5700"/>
      </font>
      <fill>
        <patternFill>
          <bgColor rgb="FFFFEB9C"/>
        </patternFill>
      </fill>
    </dxf>
    <dxf>
      <fill>
        <patternFill>
          <bgColor theme="6" tint="0.39994506668294322"/>
        </patternFill>
      </fill>
    </dxf>
    <dxf>
      <fill>
        <patternFill>
          <bgColor rgb="FF45E77B"/>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rgb="FFFFFFCC"/>
        </patternFill>
      </fill>
    </dxf>
    <dxf>
      <fill>
        <patternFill>
          <bgColor rgb="FF92D050"/>
        </patternFill>
      </fill>
    </dxf>
    <dxf>
      <fill>
        <patternFill>
          <bgColor theme="5" tint="0.39994506668294322"/>
        </patternFill>
      </fill>
    </dxf>
  </dxfs>
  <tableStyles count="0" defaultTableStyle="TableStyleMedium9" defaultPivotStyle="PivotStyleLight16"/>
  <colors>
    <mruColors>
      <color rgb="FFFFFFCC"/>
      <color rgb="FFFF6161"/>
      <color rgb="FFCC3300"/>
      <color rgb="FFFF1111"/>
      <color rgb="FFB8CCE2"/>
      <color rgb="FFFFFF99"/>
      <color rgb="FFE3F5E5"/>
      <color rgb="FFFE0000"/>
      <color rgb="FFFF4343"/>
      <color rgb="FF45E7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593421</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112</xdr:row>
      <xdr:rowOff>0</xdr:rowOff>
    </xdr:from>
    <xdr:to>
      <xdr:col>12</xdr:col>
      <xdr:colOff>0</xdr:colOff>
      <xdr:row>112</xdr:row>
      <xdr:rowOff>20045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462642</xdr:colOff>
      <xdr:row>277</xdr:row>
      <xdr:rowOff>143711</xdr:rowOff>
    </xdr:from>
    <xdr:to>
      <xdr:col>16</xdr:col>
      <xdr:colOff>622157</xdr:colOff>
      <xdr:row>295</xdr:row>
      <xdr:rowOff>54034</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274</xdr:row>
      <xdr:rowOff>98602</xdr:rowOff>
    </xdr:from>
    <xdr:to>
      <xdr:col>16</xdr:col>
      <xdr:colOff>495373</xdr:colOff>
      <xdr:row>277</xdr:row>
      <xdr:rowOff>88888</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PRESUPUESTO%20ADICIONAL%20AJUSTAD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Unitarios"/>
      <sheetName val="Mat. Y Equipos"/>
      <sheetName val="CAPITULO"/>
      <sheetName val="AUI"/>
      <sheetName val="Hoja1"/>
      <sheetName val="Cronograma"/>
      <sheetName val="Hoja2"/>
      <sheetName val="adicional"/>
      <sheetName val="memoria cantida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F11">
            <v>11665308</v>
          </cell>
          <cell r="N11">
            <v>205590</v>
          </cell>
        </row>
        <row r="16">
          <cell r="F16">
            <v>30675784</v>
          </cell>
          <cell r="N16">
            <v>529856.04</v>
          </cell>
        </row>
        <row r="22">
          <cell r="F22">
            <v>18668423.140000001</v>
          </cell>
        </row>
        <row r="25">
          <cell r="F25">
            <v>34419792</v>
          </cell>
          <cell r="N25">
            <v>22542000</v>
          </cell>
        </row>
        <row r="31">
          <cell r="F31">
            <v>9206143.2400000002</v>
          </cell>
          <cell r="N31">
            <v>17118855</v>
          </cell>
        </row>
        <row r="39">
          <cell r="F39">
            <v>13309413</v>
          </cell>
        </row>
        <row r="45">
          <cell r="F45">
            <v>706680</v>
          </cell>
        </row>
        <row r="58">
          <cell r="F58">
            <v>22194634</v>
          </cell>
        </row>
        <row r="70">
          <cell r="F70">
            <v>129480430.68000001</v>
          </cell>
          <cell r="N70">
            <v>39948724</v>
          </cell>
        </row>
        <row r="77">
          <cell r="F77">
            <v>13629273</v>
          </cell>
        </row>
        <row r="85">
          <cell r="F85">
            <v>150724431.19999999</v>
          </cell>
        </row>
        <row r="88">
          <cell r="F88">
            <v>387380</v>
          </cell>
        </row>
        <row r="102">
          <cell r="N102">
            <v>27285658.023840003</v>
          </cell>
        </row>
        <row r="107">
          <cell r="F107">
            <v>170111468</v>
          </cell>
          <cell r="N107">
            <v>32289204.919151999</v>
          </cell>
        </row>
        <row r="109">
          <cell r="N109">
            <v>139919887.98299199</v>
          </cell>
        </row>
      </sheetData>
      <sheetData sheetId="9" refreshError="1"/>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Yolanda Beatriz" id="{A9E08524-570D-495A-9540-A9C56F2D7A76}" userId="S::ycaballero@dnp.gov.co::a61c1c3e-a35b-4b92-95cc-e409c8f28b1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porte.formatos@dnp.gov.co"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O195"/>
  <sheetViews>
    <sheetView showGridLines="0" tabSelected="1" view="pageBreakPreview" topLeftCell="A102" zoomScale="85" zoomScaleNormal="85" zoomScaleSheetLayoutView="85" workbookViewId="0">
      <selection activeCell="H22" sqref="H22:L22"/>
    </sheetView>
  </sheetViews>
  <sheetFormatPr baseColWidth="10" defaultColWidth="8.85546875" defaultRowHeight="12.75"/>
  <cols>
    <col min="1" max="1" width="1.35546875" style="95" customWidth="1"/>
    <col min="2" max="2" width="31.35546875" style="98" customWidth="1"/>
    <col min="3" max="3" width="20.85546875" style="98" customWidth="1"/>
    <col min="4" max="4" width="20.140625" style="98" customWidth="1"/>
    <col min="5" max="5" width="16.35546875" style="98" customWidth="1"/>
    <col min="6" max="6" width="16.640625" style="98" customWidth="1"/>
    <col min="7" max="7" width="12.35546875" style="98" customWidth="1"/>
    <col min="8" max="8" width="12.640625" style="98" customWidth="1"/>
    <col min="9" max="9" width="11.35546875" style="98" customWidth="1"/>
    <col min="10" max="10" width="11.640625" style="98" customWidth="1"/>
    <col min="11" max="11" width="12.640625" style="98" customWidth="1"/>
    <col min="12" max="12" width="13.140625" style="98" customWidth="1"/>
    <col min="13" max="13" width="37.640625" style="95" hidden="1" customWidth="1"/>
    <col min="14" max="14" width="0" style="95" hidden="1" customWidth="1"/>
    <col min="15" max="16384" width="8.85546875" style="95"/>
  </cols>
  <sheetData>
    <row r="1" spans="2:12" ht="21.75" customHeight="1">
      <c r="B1" s="292"/>
      <c r="C1" s="293"/>
      <c r="D1" s="293"/>
      <c r="E1" s="293"/>
      <c r="F1" s="293"/>
      <c r="G1" s="293"/>
      <c r="H1" s="293"/>
      <c r="I1" s="293"/>
      <c r="J1" s="294"/>
      <c r="K1" s="222" t="s">
        <v>2</v>
      </c>
      <c r="L1" s="222"/>
    </row>
    <row r="2" spans="2:12" ht="48.6" customHeight="1">
      <c r="B2" s="295"/>
      <c r="C2" s="296"/>
      <c r="D2" s="296"/>
      <c r="E2" s="296"/>
      <c r="F2" s="296"/>
      <c r="G2" s="296"/>
      <c r="H2" s="296"/>
      <c r="I2" s="296"/>
      <c r="J2" s="297"/>
      <c r="K2" s="222" t="s">
        <v>3</v>
      </c>
      <c r="L2" s="222"/>
    </row>
    <row r="3" spans="2:12" ht="30.6" customHeight="1">
      <c r="B3" s="298" t="s">
        <v>1988</v>
      </c>
      <c r="C3" s="299"/>
      <c r="D3" s="299"/>
      <c r="E3" s="299"/>
      <c r="F3" s="299"/>
      <c r="G3" s="299"/>
      <c r="H3" s="299"/>
      <c r="I3" s="299"/>
      <c r="J3" s="299"/>
      <c r="K3" s="299"/>
      <c r="L3" s="299"/>
    </row>
    <row r="4" spans="2:12" ht="20.25" customHeight="1">
      <c r="B4" s="240" t="s">
        <v>1903</v>
      </c>
      <c r="C4" s="240"/>
      <c r="D4" s="240"/>
      <c r="E4" s="240"/>
      <c r="F4" s="240"/>
      <c r="G4" s="240"/>
      <c r="H4" s="240"/>
      <c r="I4" s="240"/>
      <c r="J4" s="240"/>
      <c r="K4" s="240"/>
      <c r="L4" s="240"/>
    </row>
    <row r="5" spans="2:12" ht="5.0999999999999996" customHeight="1">
      <c r="B5" s="267"/>
      <c r="C5" s="267"/>
      <c r="D5" s="267"/>
      <c r="E5" s="267"/>
      <c r="F5" s="267"/>
      <c r="G5" s="267"/>
      <c r="H5" s="267"/>
      <c r="I5" s="267"/>
      <c r="J5" s="267"/>
      <c r="K5" s="267"/>
      <c r="L5" s="267"/>
    </row>
    <row r="6" spans="2:12" ht="120" customHeight="1">
      <c r="B6" s="309" t="s">
        <v>1970</v>
      </c>
      <c r="C6" s="309"/>
      <c r="D6" s="309"/>
      <c r="E6" s="309"/>
      <c r="F6" s="309"/>
      <c r="G6" s="309"/>
      <c r="H6" s="309"/>
      <c r="I6" s="309"/>
      <c r="J6" s="309"/>
      <c r="K6" s="309"/>
      <c r="L6" s="309"/>
    </row>
    <row r="7" spans="2:12" ht="4.7" customHeight="1"/>
    <row r="8" spans="2:12" ht="88.35" customHeight="1" thickBot="1">
      <c r="B8" s="310" t="s">
        <v>1934</v>
      </c>
      <c r="C8" s="310"/>
      <c r="D8" s="310"/>
      <c r="E8" s="310"/>
      <c r="F8" s="310"/>
      <c r="G8" s="310"/>
      <c r="H8" s="310"/>
      <c r="I8" s="310"/>
      <c r="J8" s="310"/>
      <c r="K8" s="310"/>
      <c r="L8" s="310"/>
    </row>
    <row r="9" spans="2:12" ht="18" customHeight="1" thickBot="1">
      <c r="B9" s="311" t="s">
        <v>4</v>
      </c>
      <c r="C9" s="312"/>
      <c r="D9" s="312"/>
      <c r="E9" s="312"/>
      <c r="F9" s="312"/>
      <c r="G9" s="312"/>
      <c r="H9" s="312"/>
      <c r="I9" s="312"/>
      <c r="J9" s="312"/>
      <c r="K9" s="312"/>
      <c r="L9" s="313"/>
    </row>
    <row r="10" spans="2:12" ht="35.25" customHeight="1">
      <c r="B10" s="118" t="s">
        <v>5</v>
      </c>
      <c r="C10" s="314" t="s">
        <v>1989</v>
      </c>
      <c r="D10" s="314"/>
      <c r="E10" s="314"/>
      <c r="F10" s="314"/>
      <c r="G10" s="314"/>
      <c r="H10" s="227" t="s">
        <v>6</v>
      </c>
      <c r="I10" s="227"/>
      <c r="J10" s="315">
        <v>2023003050085</v>
      </c>
      <c r="K10" s="315"/>
      <c r="L10" s="316"/>
    </row>
    <row r="11" spans="2:12" ht="11.1" customHeight="1">
      <c r="B11" s="300" t="s">
        <v>1631</v>
      </c>
      <c r="C11" s="303" t="s">
        <v>1564</v>
      </c>
      <c r="D11" s="304"/>
      <c r="E11" s="304"/>
      <c r="F11" s="304"/>
      <c r="G11" s="305"/>
      <c r="H11" s="227" t="s">
        <v>1575</v>
      </c>
      <c r="I11" s="227"/>
      <c r="J11" s="206" t="s">
        <v>107</v>
      </c>
      <c r="K11" s="206"/>
      <c r="L11" s="302"/>
    </row>
    <row r="12" spans="2:12" ht="23.45" customHeight="1">
      <c r="B12" s="301"/>
      <c r="C12" s="306"/>
      <c r="D12" s="307"/>
      <c r="E12" s="307"/>
      <c r="F12" s="307"/>
      <c r="G12" s="308"/>
      <c r="H12" s="227"/>
      <c r="I12" s="227"/>
      <c r="J12" s="206"/>
      <c r="K12" s="206"/>
      <c r="L12" s="302"/>
    </row>
    <row r="13" spans="2:12" ht="48" customHeight="1">
      <c r="B13" s="226" t="s">
        <v>1616</v>
      </c>
      <c r="C13" s="258" t="s">
        <v>1990</v>
      </c>
      <c r="D13" s="227" t="s">
        <v>1840</v>
      </c>
      <c r="E13" s="227"/>
      <c r="F13" s="258" t="s">
        <v>1991</v>
      </c>
      <c r="G13" s="258"/>
      <c r="H13" s="227" t="s">
        <v>1612</v>
      </c>
      <c r="I13" s="227"/>
      <c r="J13" s="259" t="s">
        <v>19</v>
      </c>
      <c r="K13" s="259"/>
      <c r="L13" s="260"/>
    </row>
    <row r="14" spans="2:12" ht="47.25" customHeight="1">
      <c r="B14" s="226"/>
      <c r="C14" s="258"/>
      <c r="D14" s="227" t="s">
        <v>1841</v>
      </c>
      <c r="E14" s="227"/>
      <c r="F14" s="258" t="s">
        <v>1991</v>
      </c>
      <c r="G14" s="258"/>
      <c r="H14" s="227" t="s">
        <v>1797</v>
      </c>
      <c r="I14" s="227"/>
      <c r="J14" s="259"/>
      <c r="K14" s="259"/>
      <c r="L14" s="260"/>
    </row>
    <row r="15" spans="2:12" ht="53.1" customHeight="1">
      <c r="B15" s="119" t="s">
        <v>1919</v>
      </c>
      <c r="C15" s="117" t="s">
        <v>1992</v>
      </c>
      <c r="D15" s="227" t="s">
        <v>1891</v>
      </c>
      <c r="E15" s="227"/>
      <c r="F15" s="222" t="s">
        <v>1990</v>
      </c>
      <c r="G15" s="222"/>
      <c r="H15" s="227" t="s">
        <v>1890</v>
      </c>
      <c r="I15" s="227"/>
      <c r="J15" s="228" t="s">
        <v>1993</v>
      </c>
      <c r="K15" s="228"/>
      <c r="L15" s="239"/>
    </row>
    <row r="16" spans="2:12" ht="3.6" customHeight="1">
      <c r="B16" s="120"/>
      <c r="C16" s="114"/>
      <c r="D16" s="115"/>
      <c r="E16" s="115"/>
      <c r="F16" s="96"/>
      <c r="G16" s="96"/>
      <c r="H16" s="115"/>
      <c r="I16" s="115"/>
      <c r="J16" s="116"/>
      <c r="K16" s="116"/>
      <c r="L16" s="121"/>
    </row>
    <row r="17" spans="2:12" ht="45" customHeight="1">
      <c r="B17" s="226" t="s">
        <v>1876</v>
      </c>
      <c r="C17" s="227"/>
      <c r="D17" s="228" t="s">
        <v>1555</v>
      </c>
      <c r="E17" s="228"/>
      <c r="F17" s="227" t="s">
        <v>1904</v>
      </c>
      <c r="G17" s="227"/>
      <c r="H17" s="227"/>
      <c r="I17" s="227"/>
      <c r="J17" s="228" t="s">
        <v>1555</v>
      </c>
      <c r="K17" s="228"/>
      <c r="L17" s="239"/>
    </row>
    <row r="18" spans="2:12" ht="22.7" customHeight="1">
      <c r="B18" s="234" t="s">
        <v>1896</v>
      </c>
      <c r="C18" s="235"/>
      <c r="D18" s="236" t="s">
        <v>1994</v>
      </c>
      <c r="E18" s="236"/>
      <c r="F18" s="235" t="s">
        <v>1895</v>
      </c>
      <c r="G18" s="235"/>
      <c r="H18" s="235"/>
      <c r="I18" s="235"/>
      <c r="J18" s="237" t="s">
        <v>1995</v>
      </c>
      <c r="K18" s="237"/>
      <c r="L18" s="238"/>
    </row>
    <row r="19" spans="2:12" ht="3" customHeight="1">
      <c r="B19" s="122"/>
      <c r="C19" s="99"/>
      <c r="D19" s="100"/>
      <c r="E19" s="100"/>
      <c r="F19" s="99"/>
      <c r="G19" s="99"/>
      <c r="H19" s="99"/>
      <c r="I19" s="99"/>
      <c r="J19" s="101"/>
      <c r="K19" s="101"/>
      <c r="L19" s="123"/>
    </row>
    <row r="20" spans="2:12" ht="3" customHeight="1" thickBot="1">
      <c r="B20" s="182"/>
      <c r="C20" s="183"/>
      <c r="D20" s="183"/>
      <c r="E20" s="183"/>
      <c r="F20" s="183"/>
      <c r="G20" s="183"/>
      <c r="H20" s="183"/>
      <c r="I20" s="183"/>
      <c r="J20" s="183"/>
      <c r="K20" s="183"/>
      <c r="L20" s="184"/>
    </row>
    <row r="21" spans="2:12" ht="22.7" customHeight="1">
      <c r="B21" s="269" t="s">
        <v>1963</v>
      </c>
      <c r="C21" s="271">
        <v>1</v>
      </c>
      <c r="D21" s="273" t="s">
        <v>1964</v>
      </c>
      <c r="E21" s="274"/>
      <c r="F21" s="274"/>
      <c r="G21" s="275"/>
      <c r="H21" s="273" t="s">
        <v>1965</v>
      </c>
      <c r="I21" s="274"/>
      <c r="J21" s="274"/>
      <c r="K21" s="274"/>
      <c r="L21" s="276"/>
    </row>
    <row r="22" spans="2:12" ht="22.7" customHeight="1" thickBot="1">
      <c r="B22" s="270"/>
      <c r="C22" s="272"/>
      <c r="D22" s="277">
        <v>45709</v>
      </c>
      <c r="E22" s="278"/>
      <c r="F22" s="278"/>
      <c r="G22" s="279"/>
      <c r="H22" s="277">
        <v>45712</v>
      </c>
      <c r="I22" s="278"/>
      <c r="J22" s="278"/>
      <c r="K22" s="278"/>
      <c r="L22" s="280"/>
    </row>
    <row r="23" spans="2:12" ht="8.1" customHeight="1" thickBot="1">
      <c r="B23" s="95"/>
      <c r="C23" s="95"/>
      <c r="D23" s="95"/>
      <c r="E23" s="95"/>
      <c r="F23" s="95"/>
      <c r="G23" s="95"/>
      <c r="H23" s="95"/>
      <c r="I23" s="95"/>
      <c r="J23" s="95"/>
      <c r="K23" s="95"/>
      <c r="L23" s="95"/>
    </row>
    <row r="24" spans="2:12" ht="18" customHeight="1">
      <c r="B24" s="263" t="s">
        <v>1901</v>
      </c>
      <c r="C24" s="264"/>
      <c r="D24" s="264"/>
      <c r="E24" s="264"/>
      <c r="F24" s="264"/>
      <c r="G24" s="264"/>
      <c r="H24" s="264"/>
      <c r="I24" s="264"/>
      <c r="J24" s="264"/>
      <c r="K24" s="264"/>
      <c r="L24" s="265"/>
    </row>
    <row r="25" spans="2:12" ht="3" customHeight="1">
      <c r="B25" s="266"/>
      <c r="C25" s="267"/>
      <c r="D25" s="267"/>
      <c r="E25" s="267"/>
      <c r="F25" s="267"/>
      <c r="G25" s="267"/>
      <c r="H25" s="267"/>
      <c r="I25" s="267"/>
      <c r="J25" s="267"/>
      <c r="K25" s="267"/>
      <c r="L25" s="268"/>
    </row>
    <row r="26" spans="2:12" ht="41.45" customHeight="1">
      <c r="B26" s="281" t="s">
        <v>1856</v>
      </c>
      <c r="C26" s="282"/>
      <c r="D26" s="261" t="s">
        <v>1628</v>
      </c>
      <c r="E26" s="261"/>
      <c r="F26" s="129" t="s">
        <v>1938</v>
      </c>
      <c r="G26" s="261" t="s">
        <v>11</v>
      </c>
      <c r="H26" s="261"/>
      <c r="I26" s="261"/>
      <c r="J26" s="261"/>
      <c r="K26" s="261"/>
      <c r="L26" s="262"/>
    </row>
    <row r="27" spans="2:12" ht="40.5" customHeight="1">
      <c r="B27" s="253" t="s">
        <v>1798</v>
      </c>
      <c r="C27" s="254"/>
      <c r="D27" s="206" t="s">
        <v>1966</v>
      </c>
      <c r="E27" s="206"/>
      <c r="F27" s="102" t="s">
        <v>1939</v>
      </c>
      <c r="G27" s="214" t="s">
        <v>1996</v>
      </c>
      <c r="H27" s="214"/>
      <c r="I27" s="214"/>
      <c r="J27" s="214"/>
      <c r="K27" s="214"/>
      <c r="L27" s="215"/>
    </row>
    <row r="28" spans="2:12" ht="105.75" customHeight="1">
      <c r="B28" s="253"/>
      <c r="C28" s="254"/>
      <c r="D28" s="206" t="s">
        <v>1967</v>
      </c>
      <c r="E28" s="206"/>
      <c r="F28" s="102" t="s">
        <v>1939</v>
      </c>
      <c r="G28" s="248" t="s">
        <v>1997</v>
      </c>
      <c r="H28" s="248"/>
      <c r="I28" s="248"/>
      <c r="J28" s="248"/>
      <c r="K28" s="248"/>
      <c r="L28" s="249"/>
    </row>
    <row r="29" spans="2:12" ht="40.5" customHeight="1">
      <c r="B29" s="253"/>
      <c r="C29" s="254"/>
      <c r="D29" s="206" t="s">
        <v>1863</v>
      </c>
      <c r="E29" s="206"/>
      <c r="F29" s="102" t="s">
        <v>1939</v>
      </c>
      <c r="G29" s="248" t="s">
        <v>1998</v>
      </c>
      <c r="H29" s="248"/>
      <c r="I29" s="248"/>
      <c r="J29" s="248"/>
      <c r="K29" s="248"/>
      <c r="L29" s="249"/>
    </row>
    <row r="30" spans="2:12" ht="3" customHeight="1">
      <c r="B30" s="124"/>
      <c r="C30" s="125"/>
      <c r="D30" s="126"/>
      <c r="E30" s="126"/>
      <c r="F30" s="125"/>
      <c r="G30" s="127"/>
      <c r="H30" s="127"/>
      <c r="I30" s="127"/>
      <c r="J30" s="127"/>
      <c r="K30" s="127"/>
      <c r="L30" s="128"/>
    </row>
    <row r="31" spans="2:12" ht="28.7" customHeight="1">
      <c r="B31" s="253" t="s">
        <v>1866</v>
      </c>
      <c r="C31" s="254"/>
      <c r="D31" s="206" t="s">
        <v>1864</v>
      </c>
      <c r="E31" s="206"/>
      <c r="F31" s="102" t="s">
        <v>1939</v>
      </c>
      <c r="G31" s="248" t="s">
        <v>1999</v>
      </c>
      <c r="H31" s="248"/>
      <c r="I31" s="248"/>
      <c r="J31" s="248"/>
      <c r="K31" s="248"/>
      <c r="L31" s="249"/>
    </row>
    <row r="32" spans="2:12" ht="38.1" customHeight="1">
      <c r="B32" s="253"/>
      <c r="C32" s="254"/>
      <c r="D32" s="206" t="s">
        <v>1865</v>
      </c>
      <c r="E32" s="206"/>
      <c r="F32" s="102" t="s">
        <v>316</v>
      </c>
      <c r="G32" s="317" t="s">
        <v>2000</v>
      </c>
      <c r="H32" s="317"/>
      <c r="I32" s="317"/>
      <c r="J32" s="317"/>
      <c r="K32" s="317"/>
      <c r="L32" s="318"/>
    </row>
    <row r="33" spans="2:12" ht="3.6" customHeight="1">
      <c r="B33" s="124"/>
      <c r="C33" s="125"/>
      <c r="D33" s="126"/>
      <c r="E33" s="126"/>
      <c r="F33" s="125"/>
      <c r="G33" s="127"/>
      <c r="H33" s="127"/>
      <c r="I33" s="127"/>
      <c r="J33" s="127"/>
      <c r="K33" s="127"/>
      <c r="L33" s="128"/>
    </row>
    <row r="34" spans="2:12" ht="28.7" customHeight="1">
      <c r="B34" s="253" t="s">
        <v>1800</v>
      </c>
      <c r="C34" s="254"/>
      <c r="D34" s="206" t="s">
        <v>1867</v>
      </c>
      <c r="E34" s="206"/>
      <c r="F34" s="102" t="s">
        <v>316</v>
      </c>
      <c r="G34" s="283" t="s">
        <v>2000</v>
      </c>
      <c r="H34" s="284"/>
      <c r="I34" s="284"/>
      <c r="J34" s="284"/>
      <c r="K34" s="284"/>
      <c r="L34" s="285"/>
    </row>
    <row r="35" spans="2:12" ht="3.95" customHeight="1">
      <c r="B35" s="124"/>
      <c r="C35" s="125"/>
      <c r="D35" s="126"/>
      <c r="E35" s="126"/>
      <c r="F35" s="125"/>
      <c r="G35" s="127"/>
      <c r="H35" s="127"/>
      <c r="I35" s="127"/>
      <c r="J35" s="127"/>
      <c r="K35" s="127"/>
      <c r="L35" s="128"/>
    </row>
    <row r="36" spans="2:12" ht="28.7" customHeight="1">
      <c r="B36" s="253" t="s">
        <v>1868</v>
      </c>
      <c r="C36" s="254"/>
      <c r="D36" s="206" t="s">
        <v>1869</v>
      </c>
      <c r="E36" s="206"/>
      <c r="F36" s="102" t="s">
        <v>316</v>
      </c>
      <c r="G36" s="283" t="s">
        <v>2000</v>
      </c>
      <c r="H36" s="284"/>
      <c r="I36" s="284"/>
      <c r="J36" s="284"/>
      <c r="K36" s="284"/>
      <c r="L36" s="285"/>
    </row>
    <row r="37" spans="2:12" ht="57.75" customHeight="1">
      <c r="B37" s="253"/>
      <c r="C37" s="254"/>
      <c r="D37" s="206" t="s">
        <v>1870</v>
      </c>
      <c r="E37" s="206"/>
      <c r="F37" s="102" t="s">
        <v>1939</v>
      </c>
      <c r="G37" s="248" t="s">
        <v>2001</v>
      </c>
      <c r="H37" s="248"/>
      <c r="I37" s="248"/>
      <c r="J37" s="248"/>
      <c r="K37" s="248"/>
      <c r="L37" s="249"/>
    </row>
    <row r="38" spans="2:12" ht="28.5" customHeight="1">
      <c r="B38" s="253"/>
      <c r="C38" s="254"/>
      <c r="D38" s="206" t="s">
        <v>1871</v>
      </c>
      <c r="E38" s="206"/>
      <c r="F38" s="102" t="s">
        <v>316</v>
      </c>
      <c r="G38" s="283" t="s">
        <v>2000</v>
      </c>
      <c r="H38" s="284"/>
      <c r="I38" s="284"/>
      <c r="J38" s="284"/>
      <c r="K38" s="284"/>
      <c r="L38" s="285"/>
    </row>
    <row r="39" spans="2:12" ht="3.6" customHeight="1">
      <c r="B39" s="124"/>
      <c r="C39" s="125"/>
      <c r="D39" s="126"/>
      <c r="E39" s="126"/>
      <c r="F39" s="125"/>
      <c r="G39" s="127"/>
      <c r="H39" s="127"/>
      <c r="I39" s="127"/>
      <c r="J39" s="127"/>
      <c r="K39" s="127"/>
      <c r="L39" s="128"/>
    </row>
    <row r="40" spans="2:12" ht="63" customHeight="1">
      <c r="B40" s="253" t="s">
        <v>1886</v>
      </c>
      <c r="C40" s="254"/>
      <c r="D40" s="206" t="s">
        <v>1887</v>
      </c>
      <c r="E40" s="206"/>
      <c r="F40" s="102" t="s">
        <v>316</v>
      </c>
      <c r="G40" s="283" t="s">
        <v>2000</v>
      </c>
      <c r="H40" s="284"/>
      <c r="I40" s="284"/>
      <c r="J40" s="284"/>
      <c r="K40" s="284"/>
      <c r="L40" s="285"/>
    </row>
    <row r="41" spans="2:12" ht="5.0999999999999996" customHeight="1">
      <c r="B41" s="124"/>
      <c r="C41" s="125"/>
      <c r="D41" s="126"/>
      <c r="E41" s="126"/>
      <c r="F41" s="125"/>
      <c r="G41" s="127"/>
      <c r="H41" s="127"/>
      <c r="I41" s="127"/>
      <c r="J41" s="127"/>
      <c r="K41" s="127"/>
      <c r="L41" s="128"/>
    </row>
    <row r="42" spans="2:12" ht="116.45" customHeight="1">
      <c r="B42" s="253" t="s">
        <v>1888</v>
      </c>
      <c r="C42" s="254"/>
      <c r="D42" s="206" t="s">
        <v>1889</v>
      </c>
      <c r="E42" s="206"/>
      <c r="F42" s="102" t="s">
        <v>316</v>
      </c>
      <c r="G42" s="283" t="s">
        <v>2000</v>
      </c>
      <c r="H42" s="284"/>
      <c r="I42" s="284"/>
      <c r="J42" s="284"/>
      <c r="K42" s="284"/>
      <c r="L42" s="285"/>
    </row>
    <row r="43" spans="2:12" ht="195" customHeight="1">
      <c r="B43" s="289" t="s">
        <v>1930</v>
      </c>
      <c r="C43" s="290"/>
      <c r="D43" s="290"/>
      <c r="E43" s="290"/>
      <c r="F43" s="290"/>
      <c r="G43" s="290"/>
      <c r="H43" s="290"/>
      <c r="I43" s="290"/>
      <c r="J43" s="290"/>
      <c r="K43" s="290"/>
      <c r="L43" s="291"/>
    </row>
    <row r="44" spans="2:12" ht="40.5" customHeight="1" thickBot="1">
      <c r="B44" s="286" t="s">
        <v>1968</v>
      </c>
      <c r="C44" s="287"/>
      <c r="D44" s="287"/>
      <c r="E44" s="287"/>
      <c r="F44" s="287"/>
      <c r="G44" s="287"/>
      <c r="H44" s="287"/>
      <c r="I44" s="287"/>
      <c r="J44" s="287"/>
      <c r="K44" s="287"/>
      <c r="L44" s="288"/>
    </row>
    <row r="45" spans="2:12" ht="5.45" customHeight="1" thickBot="1">
      <c r="B45" s="95"/>
      <c r="C45" s="95"/>
      <c r="D45" s="95"/>
      <c r="E45" s="95"/>
      <c r="F45" s="95"/>
      <c r="G45" s="95"/>
      <c r="H45" s="95"/>
      <c r="I45" s="95"/>
      <c r="J45" s="95"/>
      <c r="K45" s="95"/>
      <c r="L45" s="95"/>
    </row>
    <row r="46" spans="2:12" ht="14.45" customHeight="1">
      <c r="B46" s="231" t="s">
        <v>1627</v>
      </c>
      <c r="C46" s="232"/>
      <c r="D46" s="232"/>
      <c r="E46" s="232"/>
      <c r="F46" s="232"/>
      <c r="G46" s="232"/>
      <c r="H46" s="232"/>
      <c r="I46" s="232"/>
      <c r="J46" s="232"/>
      <c r="K46" s="232"/>
      <c r="L46" s="233"/>
    </row>
    <row r="47" spans="2:12" ht="116.25" customHeight="1">
      <c r="B47" s="119" t="s">
        <v>1806</v>
      </c>
      <c r="C47" s="214" t="s">
        <v>2002</v>
      </c>
      <c r="D47" s="214"/>
      <c r="E47" s="214"/>
      <c r="F47" s="214"/>
      <c r="G47" s="214"/>
      <c r="H47" s="214"/>
      <c r="I47" s="214"/>
      <c r="J47" s="214"/>
      <c r="K47" s="214"/>
      <c r="L47" s="215"/>
    </row>
    <row r="48" spans="2:12" ht="2.1" customHeight="1">
      <c r="B48" s="253"/>
      <c r="C48" s="254"/>
      <c r="D48" s="254"/>
      <c r="E48" s="254"/>
      <c r="F48" s="254"/>
      <c r="G48" s="254"/>
      <c r="H48" s="254"/>
      <c r="I48" s="254"/>
      <c r="J48" s="254"/>
      <c r="K48" s="254"/>
      <c r="L48" s="255"/>
    </row>
    <row r="49" spans="2:15" ht="29.25" customHeight="1" thickBot="1">
      <c r="B49" s="256" t="s">
        <v>1935</v>
      </c>
      <c r="C49" s="257"/>
      <c r="D49" s="257"/>
      <c r="E49" s="257"/>
      <c r="F49" s="250" t="s">
        <v>1555</v>
      </c>
      <c r="G49" s="250" t="s">
        <v>1555</v>
      </c>
      <c r="H49" s="251" t="s">
        <v>2003</v>
      </c>
      <c r="I49" s="251"/>
      <c r="J49" s="251"/>
      <c r="K49" s="251"/>
      <c r="L49" s="252"/>
    </row>
    <row r="50" spans="2:15" ht="7.5" customHeight="1" thickBot="1">
      <c r="B50" s="97"/>
      <c r="C50" s="97"/>
      <c r="D50" s="97"/>
      <c r="E50" s="97"/>
      <c r="F50" s="97"/>
      <c r="G50" s="97"/>
      <c r="H50" s="97"/>
      <c r="I50" s="97"/>
      <c r="J50" s="97"/>
      <c r="K50" s="97"/>
      <c r="L50" s="97"/>
    </row>
    <row r="51" spans="2:15" ht="15" customHeight="1">
      <c r="B51" s="231" t="s">
        <v>1801</v>
      </c>
      <c r="C51" s="232"/>
      <c r="D51" s="232"/>
      <c r="E51" s="232"/>
      <c r="F51" s="232"/>
      <c r="G51" s="232"/>
      <c r="H51" s="232"/>
      <c r="I51" s="232"/>
      <c r="J51" s="232"/>
      <c r="K51" s="232"/>
      <c r="L51" s="233"/>
    </row>
    <row r="52" spans="2:15" ht="17.45" customHeight="1">
      <c r="B52" s="336" t="s">
        <v>1893</v>
      </c>
      <c r="C52" s="337"/>
      <c r="D52" s="337"/>
      <c r="E52" s="337"/>
      <c r="F52" s="337"/>
      <c r="G52" s="337"/>
      <c r="H52" s="337"/>
      <c r="I52" s="337"/>
      <c r="J52" s="337"/>
      <c r="K52" s="337"/>
      <c r="L52" s="338"/>
    </row>
    <row r="53" spans="2:15" ht="23.45" customHeight="1">
      <c r="B53" s="339" t="s">
        <v>1803</v>
      </c>
      <c r="C53" s="340"/>
      <c r="D53" s="340"/>
      <c r="E53" s="340"/>
      <c r="F53" s="130" t="s">
        <v>1804</v>
      </c>
      <c r="G53" s="244" t="s">
        <v>277</v>
      </c>
      <c r="H53" s="244"/>
      <c r="I53" s="244"/>
      <c r="J53" s="244"/>
      <c r="K53" s="244"/>
      <c r="L53" s="245"/>
    </row>
    <row r="54" spans="2:15" ht="63" customHeight="1">
      <c r="B54" s="246" t="s">
        <v>1974</v>
      </c>
      <c r="C54" s="247"/>
      <c r="D54" s="247"/>
      <c r="E54" s="247"/>
      <c r="F54" s="131" t="s">
        <v>1555</v>
      </c>
      <c r="G54" s="248" t="s">
        <v>1894</v>
      </c>
      <c r="H54" s="248"/>
      <c r="I54" s="248"/>
      <c r="J54" s="248"/>
      <c r="K54" s="248"/>
      <c r="L54" s="249"/>
    </row>
    <row r="55" spans="2:15" ht="27.75" customHeight="1">
      <c r="B55" s="246" t="s">
        <v>1936</v>
      </c>
      <c r="C55" s="247"/>
      <c r="D55" s="247"/>
      <c r="E55" s="247"/>
      <c r="F55" s="131" t="s">
        <v>1802</v>
      </c>
      <c r="G55" s="248" t="s">
        <v>1855</v>
      </c>
      <c r="H55" s="248"/>
      <c r="I55" s="248"/>
      <c r="J55" s="248"/>
      <c r="K55" s="248"/>
      <c r="L55" s="249"/>
    </row>
    <row r="56" spans="2:15" ht="34.5" customHeight="1">
      <c r="B56" s="246" t="s">
        <v>1937</v>
      </c>
      <c r="C56" s="247"/>
      <c r="D56" s="247"/>
      <c r="E56" s="247"/>
      <c r="F56" s="131" t="s">
        <v>1802</v>
      </c>
      <c r="G56" s="248" t="s">
        <v>2004</v>
      </c>
      <c r="H56" s="248"/>
      <c r="I56" s="248"/>
      <c r="J56" s="248"/>
      <c r="K56" s="248"/>
      <c r="L56" s="249"/>
    </row>
    <row r="57" spans="2:15" ht="40.700000000000003" customHeight="1" thickBot="1">
      <c r="B57" s="333" t="s">
        <v>1940</v>
      </c>
      <c r="C57" s="334"/>
      <c r="D57" s="334"/>
      <c r="E57" s="334"/>
      <c r="F57" s="334"/>
      <c r="G57" s="334"/>
      <c r="H57" s="334"/>
      <c r="I57" s="334"/>
      <c r="J57" s="334"/>
      <c r="K57" s="334"/>
      <c r="L57" s="335"/>
    </row>
    <row r="58" spans="2:15" ht="5.0999999999999996" customHeight="1">
      <c r="B58" s="267"/>
      <c r="C58" s="267"/>
      <c r="D58" s="267"/>
      <c r="E58" s="267"/>
      <c r="F58" s="267"/>
      <c r="G58" s="267"/>
      <c r="H58" s="267"/>
      <c r="I58" s="267"/>
      <c r="J58" s="267"/>
      <c r="K58" s="267"/>
      <c r="L58" s="267"/>
    </row>
    <row r="59" spans="2:15" ht="15" customHeight="1">
      <c r="B59" s="240" t="s">
        <v>1899</v>
      </c>
      <c r="C59" s="240"/>
      <c r="D59" s="240"/>
      <c r="E59" s="240"/>
      <c r="F59" s="240"/>
      <c r="G59" s="240"/>
      <c r="H59" s="240"/>
      <c r="I59" s="240"/>
      <c r="J59" s="240"/>
      <c r="K59" s="240"/>
      <c r="L59" s="240"/>
      <c r="M59" s="104"/>
      <c r="N59" s="105"/>
      <c r="O59" s="105"/>
    </row>
    <row r="60" spans="2:15" ht="41.25" customHeight="1">
      <c r="B60" s="106" t="s">
        <v>1617</v>
      </c>
      <c r="C60" s="201" t="s">
        <v>1897</v>
      </c>
      <c r="D60" s="201"/>
      <c r="E60" s="201"/>
      <c r="F60" s="201" t="s">
        <v>1898</v>
      </c>
      <c r="G60" s="201"/>
      <c r="H60" s="201"/>
      <c r="I60" s="201"/>
      <c r="J60" s="201"/>
      <c r="K60" s="201"/>
      <c r="L60" s="201"/>
      <c r="M60" s="104"/>
      <c r="N60" s="105"/>
      <c r="O60" s="105"/>
    </row>
    <row r="61" spans="2:15" ht="18" customHeight="1">
      <c r="B61" s="132">
        <v>1567848021</v>
      </c>
      <c r="C61" s="229">
        <v>1567848021</v>
      </c>
      <c r="D61" s="229"/>
      <c r="E61" s="229"/>
      <c r="F61" s="230">
        <v>0</v>
      </c>
      <c r="G61" s="230"/>
      <c r="H61" s="230"/>
      <c r="I61" s="230"/>
      <c r="J61" s="230"/>
      <c r="K61" s="230"/>
      <c r="L61" s="230"/>
      <c r="M61" s="104"/>
      <c r="N61" s="105"/>
      <c r="O61" s="105"/>
    </row>
    <row r="62" spans="2:15" ht="36" customHeight="1">
      <c r="B62" s="106" t="s">
        <v>1618</v>
      </c>
      <c r="C62" s="107" t="s">
        <v>1621</v>
      </c>
      <c r="D62" s="107" t="s">
        <v>1519</v>
      </c>
      <c r="E62" s="107" t="s">
        <v>1619</v>
      </c>
      <c r="F62" s="107" t="s">
        <v>1624</v>
      </c>
      <c r="G62" s="241" t="s">
        <v>1620</v>
      </c>
      <c r="H62" s="241"/>
      <c r="I62" s="241" t="s">
        <v>1625</v>
      </c>
      <c r="J62" s="241"/>
      <c r="K62" s="241" t="s">
        <v>1619</v>
      </c>
      <c r="L62" s="241"/>
      <c r="M62" s="104"/>
      <c r="N62" s="105"/>
      <c r="O62" s="105"/>
    </row>
    <row r="63" spans="2:15" ht="27.75" customHeight="1">
      <c r="B63" s="192" t="s">
        <v>1590</v>
      </c>
      <c r="C63" s="108" t="s">
        <v>1990</v>
      </c>
      <c r="D63" s="109">
        <v>67848021</v>
      </c>
      <c r="E63" s="113" t="s">
        <v>328</v>
      </c>
      <c r="F63" s="133"/>
      <c r="G63" s="205"/>
      <c r="H63" s="205"/>
      <c r="I63" s="230"/>
      <c r="J63" s="230"/>
      <c r="K63" s="206"/>
      <c r="L63" s="206"/>
      <c r="M63" s="104"/>
      <c r="N63" s="105"/>
      <c r="O63" s="105"/>
    </row>
    <row r="64" spans="2:15" ht="27.75" customHeight="1">
      <c r="B64" s="192" t="s">
        <v>1975</v>
      </c>
      <c r="C64" s="108" t="s">
        <v>1990</v>
      </c>
      <c r="D64" s="109">
        <v>1500000000</v>
      </c>
      <c r="E64" s="113" t="s">
        <v>328</v>
      </c>
      <c r="F64" s="133"/>
      <c r="G64" s="205"/>
      <c r="H64" s="205"/>
      <c r="I64" s="242"/>
      <c r="J64" s="242"/>
      <c r="K64" s="206"/>
      <c r="L64" s="206"/>
      <c r="M64" s="104"/>
      <c r="N64" s="105"/>
      <c r="O64" s="105"/>
    </row>
    <row r="65" spans="2:15" ht="10.7" customHeight="1">
      <c r="B65" s="111"/>
      <c r="C65" s="108"/>
      <c r="D65" s="110"/>
      <c r="E65" s="113"/>
      <c r="F65" s="133"/>
      <c r="G65" s="205"/>
      <c r="H65" s="205"/>
      <c r="I65" s="205"/>
      <c r="J65" s="205"/>
      <c r="K65" s="206"/>
      <c r="L65" s="206"/>
      <c r="M65" s="104"/>
      <c r="N65" s="105"/>
      <c r="O65" s="105"/>
    </row>
    <row r="66" spans="2:15" ht="16.7" customHeight="1">
      <c r="B66" s="201" t="s">
        <v>1623</v>
      </c>
      <c r="C66" s="201"/>
      <c r="D66" s="207">
        <f>+D63+D64+D65</f>
        <v>1567848021</v>
      </c>
      <c r="E66" s="207"/>
      <c r="F66" s="201" t="s">
        <v>1622</v>
      </c>
      <c r="G66" s="201"/>
      <c r="H66" s="201"/>
      <c r="I66" s="208">
        <f>+I63+I64+I65</f>
        <v>0</v>
      </c>
      <c r="J66" s="208"/>
      <c r="K66" s="208"/>
      <c r="L66" s="208"/>
      <c r="M66" s="104"/>
      <c r="N66" s="105"/>
      <c r="O66" s="105"/>
    </row>
    <row r="67" spans="2:15" ht="19.350000000000001" customHeight="1">
      <c r="B67" s="209" t="s">
        <v>1805</v>
      </c>
      <c r="C67" s="209"/>
      <c r="D67" s="209"/>
      <c r="E67" s="209"/>
      <c r="F67" s="209"/>
      <c r="G67" s="209"/>
      <c r="H67" s="209"/>
      <c r="I67" s="210">
        <f>+D66+I66</f>
        <v>1567848021</v>
      </c>
      <c r="J67" s="210"/>
      <c r="K67" s="210"/>
      <c r="L67" s="210"/>
      <c r="M67" s="104"/>
      <c r="N67" s="105"/>
      <c r="O67" s="105"/>
    </row>
    <row r="68" spans="2:15" ht="7.35" customHeight="1">
      <c r="B68" s="243"/>
      <c r="C68" s="243"/>
      <c r="D68" s="243"/>
      <c r="E68" s="243"/>
      <c r="F68" s="243"/>
      <c r="G68" s="243"/>
      <c r="H68" s="243"/>
      <c r="I68" s="243"/>
      <c r="J68" s="243"/>
      <c r="K68" s="243"/>
      <c r="L68" s="243"/>
      <c r="M68" s="104"/>
      <c r="N68" s="105"/>
      <c r="O68" s="105"/>
    </row>
    <row r="69" spans="2:15" ht="14.1" customHeight="1">
      <c r="B69" s="240" t="s">
        <v>1969</v>
      </c>
      <c r="C69" s="240"/>
      <c r="D69" s="240"/>
      <c r="E69" s="240"/>
      <c r="F69" s="240"/>
      <c r="G69" s="240"/>
      <c r="H69" s="240"/>
      <c r="I69" s="240"/>
      <c r="J69" s="240"/>
      <c r="K69" s="240"/>
      <c r="L69" s="240"/>
      <c r="M69" s="104"/>
      <c r="N69" s="105"/>
      <c r="O69" s="105"/>
    </row>
    <row r="70" spans="2:15" ht="35.450000000000003" customHeight="1">
      <c r="B70" s="106" t="s">
        <v>1618</v>
      </c>
      <c r="C70" s="107" t="s">
        <v>1621</v>
      </c>
      <c r="D70" s="107" t="s">
        <v>1519</v>
      </c>
      <c r="E70" s="107" t="s">
        <v>1524</v>
      </c>
      <c r="F70" s="107" t="s">
        <v>1624</v>
      </c>
      <c r="G70" s="241" t="s">
        <v>1620</v>
      </c>
      <c r="H70" s="241"/>
      <c r="I70" s="241" t="s">
        <v>1625</v>
      </c>
      <c r="J70" s="241"/>
      <c r="K70" s="241" t="s">
        <v>1524</v>
      </c>
      <c r="L70" s="241"/>
      <c r="M70" s="104"/>
      <c r="N70" s="105"/>
      <c r="O70" s="105"/>
    </row>
    <row r="71" spans="2:15" ht="23.25" customHeight="1">
      <c r="B71" s="192" t="s">
        <v>1590</v>
      </c>
      <c r="C71" s="108" t="s">
        <v>1990</v>
      </c>
      <c r="D71" s="112">
        <v>294694981</v>
      </c>
      <c r="E71" s="113" t="s">
        <v>329</v>
      </c>
      <c r="F71" s="133"/>
      <c r="G71" s="205"/>
      <c r="H71" s="205"/>
      <c r="I71" s="205"/>
      <c r="J71" s="205"/>
      <c r="K71" s="206"/>
      <c r="L71" s="206"/>
      <c r="M71" s="104"/>
      <c r="N71" s="105"/>
      <c r="O71" s="105"/>
    </row>
    <row r="72" spans="2:15" ht="23.25" customHeight="1">
      <c r="B72" s="192" t="s">
        <v>1842</v>
      </c>
      <c r="C72" s="108" t="s">
        <v>2005</v>
      </c>
      <c r="D72" s="112">
        <v>172708841</v>
      </c>
      <c r="E72" s="113" t="s">
        <v>329</v>
      </c>
      <c r="F72" s="133"/>
      <c r="G72" s="205"/>
      <c r="H72" s="205"/>
      <c r="I72" s="205"/>
      <c r="J72" s="205"/>
      <c r="K72" s="206"/>
      <c r="L72" s="206"/>
      <c r="M72" s="104"/>
      <c r="N72" s="105"/>
      <c r="O72" s="105"/>
    </row>
    <row r="73" spans="2:15" ht="23.25" customHeight="1">
      <c r="B73" s="192"/>
      <c r="C73" s="108"/>
      <c r="D73" s="110"/>
      <c r="E73" s="113"/>
      <c r="F73" s="133"/>
      <c r="G73" s="205"/>
      <c r="H73" s="205"/>
      <c r="I73" s="205"/>
      <c r="J73" s="205"/>
      <c r="K73" s="206"/>
      <c r="L73" s="206"/>
      <c r="M73" s="104"/>
      <c r="N73" s="105"/>
      <c r="O73" s="105"/>
    </row>
    <row r="74" spans="2:15" ht="16.7" customHeight="1">
      <c r="B74" s="201" t="s">
        <v>1623</v>
      </c>
      <c r="C74" s="201"/>
      <c r="D74" s="208">
        <f t="shared" ref="D74" si="0">SUM(D71:D73)</f>
        <v>467403822</v>
      </c>
      <c r="E74" s="208"/>
      <c r="F74" s="201" t="s">
        <v>1626</v>
      </c>
      <c r="G74" s="201"/>
      <c r="H74" s="201"/>
      <c r="I74" s="208">
        <f>+I71+I72+I73</f>
        <v>0</v>
      </c>
      <c r="J74" s="208"/>
      <c r="K74" s="208"/>
      <c r="L74" s="208"/>
      <c r="M74" s="104"/>
      <c r="N74" s="105"/>
      <c r="O74" s="105"/>
    </row>
    <row r="75" spans="2:15" ht="16.7" customHeight="1">
      <c r="B75" s="209" t="s">
        <v>1977</v>
      </c>
      <c r="C75" s="209"/>
      <c r="D75" s="209"/>
      <c r="E75" s="209"/>
      <c r="F75" s="209"/>
      <c r="G75" s="209"/>
      <c r="H75" s="209"/>
      <c r="I75" s="208">
        <f>+D74</f>
        <v>467403822</v>
      </c>
      <c r="J75" s="208"/>
      <c r="K75" s="208"/>
      <c r="L75" s="208"/>
      <c r="M75" s="104"/>
      <c r="N75" s="105"/>
      <c r="O75" s="105"/>
    </row>
    <row r="76" spans="2:15" ht="6" customHeight="1">
      <c r="B76" s="220"/>
      <c r="C76" s="220"/>
      <c r="D76" s="220"/>
      <c r="E76" s="220"/>
      <c r="F76" s="220"/>
      <c r="G76" s="220"/>
      <c r="H76" s="220"/>
      <c r="I76" s="220"/>
      <c r="J76" s="220"/>
      <c r="K76" s="220"/>
      <c r="L76" s="220"/>
      <c r="M76" s="104"/>
      <c r="N76" s="105"/>
      <c r="O76" s="105"/>
    </row>
    <row r="77" spans="2:15" ht="14.1" customHeight="1">
      <c r="B77" s="240" t="s">
        <v>1857</v>
      </c>
      <c r="C77" s="240"/>
      <c r="D77" s="240"/>
      <c r="E77" s="240"/>
      <c r="F77" s="240"/>
      <c r="G77" s="240"/>
      <c r="H77" s="240"/>
      <c r="I77" s="240"/>
      <c r="J77" s="240"/>
      <c r="K77" s="240"/>
      <c r="L77" s="240"/>
      <c r="M77" s="104"/>
      <c r="N77" s="105"/>
      <c r="O77" s="105"/>
    </row>
    <row r="78" spans="2:15" ht="28.7" customHeight="1">
      <c r="B78" s="106" t="s">
        <v>1858</v>
      </c>
      <c r="C78" s="201" t="s">
        <v>1860</v>
      </c>
      <c r="D78" s="201"/>
      <c r="E78" s="201"/>
      <c r="F78" s="201" t="s">
        <v>1859</v>
      </c>
      <c r="G78" s="201"/>
      <c r="H78" s="201"/>
      <c r="I78" s="201"/>
      <c r="J78" s="201"/>
      <c r="K78" s="201"/>
      <c r="L78" s="201"/>
      <c r="M78" s="104"/>
      <c r="N78" s="105"/>
      <c r="O78" s="105"/>
    </row>
    <row r="79" spans="2:15" ht="15.6" customHeight="1">
      <c r="B79" s="132">
        <f>+I75+I67</f>
        <v>2035251843</v>
      </c>
      <c r="C79" s="229">
        <f>+D66+D74</f>
        <v>2035251843</v>
      </c>
      <c r="D79" s="229"/>
      <c r="E79" s="229"/>
      <c r="F79" s="230">
        <f>+I66+I74</f>
        <v>0</v>
      </c>
      <c r="G79" s="230"/>
      <c r="H79" s="230"/>
      <c r="I79" s="230"/>
      <c r="J79" s="230"/>
      <c r="K79" s="230"/>
      <c r="L79" s="230"/>
      <c r="M79" s="104"/>
      <c r="N79" s="105"/>
      <c r="O79" s="105"/>
    </row>
    <row r="80" spans="2:15" ht="3.6" customHeight="1" thickBot="1">
      <c r="B80" s="125"/>
      <c r="C80" s="125"/>
      <c r="D80" s="125"/>
      <c r="E80" s="125"/>
      <c r="F80" s="125"/>
      <c r="G80" s="125"/>
      <c r="H80" s="125"/>
      <c r="I80" s="125"/>
      <c r="J80" s="125"/>
      <c r="K80" s="125"/>
      <c r="L80" s="125"/>
      <c r="M80" s="104"/>
      <c r="N80" s="105"/>
      <c r="O80" s="105"/>
    </row>
    <row r="81" spans="2:12" ht="15.6" customHeight="1">
      <c r="B81" s="231" t="s">
        <v>1918</v>
      </c>
      <c r="C81" s="232"/>
      <c r="D81" s="232"/>
      <c r="E81" s="232"/>
      <c r="F81" s="232"/>
      <c r="G81" s="232"/>
      <c r="H81" s="232"/>
      <c r="I81" s="232"/>
      <c r="J81" s="232"/>
      <c r="K81" s="232"/>
      <c r="L81" s="233"/>
    </row>
    <row r="82" spans="2:12" ht="24" customHeight="1">
      <c r="B82" s="217" t="s">
        <v>1900</v>
      </c>
      <c r="C82" s="218"/>
      <c r="D82" s="218"/>
      <c r="E82" s="218"/>
      <c r="F82" s="218"/>
      <c r="G82" s="218"/>
      <c r="H82" s="218"/>
      <c r="I82" s="218"/>
      <c r="J82" s="218"/>
      <c r="K82" s="218"/>
      <c r="L82" s="219"/>
    </row>
    <row r="83" spans="2:12" ht="19.7" customHeight="1">
      <c r="B83" s="223" t="s">
        <v>1912</v>
      </c>
      <c r="C83" s="224"/>
      <c r="D83" s="224"/>
      <c r="E83" s="224"/>
      <c r="F83" s="224"/>
      <c r="G83" s="224"/>
      <c r="H83" s="224"/>
      <c r="I83" s="224"/>
      <c r="J83" s="224"/>
      <c r="K83" s="224"/>
      <c r="L83" s="225"/>
    </row>
    <row r="84" spans="2:12" ht="33.6" customHeight="1">
      <c r="B84" s="199" t="s">
        <v>1630</v>
      </c>
      <c r="C84" s="200"/>
      <c r="D84" s="200"/>
      <c r="E84" s="200"/>
      <c r="F84" s="106" t="s">
        <v>1459</v>
      </c>
      <c r="G84" s="201" t="s">
        <v>11</v>
      </c>
      <c r="H84" s="201"/>
      <c r="I84" s="201"/>
      <c r="J84" s="201"/>
      <c r="K84" s="201"/>
      <c r="L84" s="202"/>
    </row>
    <row r="85" spans="2:12" ht="180" customHeight="1">
      <c r="B85" s="203" t="s">
        <v>1979</v>
      </c>
      <c r="C85" s="204"/>
      <c r="D85" s="204"/>
      <c r="E85" s="204"/>
      <c r="F85" s="102" t="s">
        <v>10</v>
      </c>
      <c r="G85" s="214" t="s">
        <v>2006</v>
      </c>
      <c r="H85" s="214"/>
      <c r="I85" s="214"/>
      <c r="J85" s="214"/>
      <c r="K85" s="214"/>
      <c r="L85" s="215"/>
    </row>
    <row r="86" spans="2:12" ht="88.7" customHeight="1">
      <c r="B86" s="203" t="s">
        <v>1978</v>
      </c>
      <c r="C86" s="204"/>
      <c r="D86" s="204"/>
      <c r="E86" s="204"/>
      <c r="F86" s="102" t="s">
        <v>10</v>
      </c>
      <c r="G86" s="214" t="s">
        <v>2007</v>
      </c>
      <c r="H86" s="214"/>
      <c r="I86" s="214"/>
      <c r="J86" s="214"/>
      <c r="K86" s="214"/>
      <c r="L86" s="215"/>
    </row>
    <row r="87" spans="2:12" ht="2.4500000000000002" customHeight="1">
      <c r="B87" s="266"/>
      <c r="C87" s="267"/>
      <c r="D87" s="267"/>
      <c r="E87" s="267"/>
      <c r="F87" s="267"/>
      <c r="G87" s="267"/>
      <c r="H87" s="267"/>
      <c r="I87" s="267"/>
      <c r="J87" s="267"/>
      <c r="K87" s="267"/>
      <c r="L87" s="268"/>
    </row>
    <row r="88" spans="2:12" ht="24" customHeight="1">
      <c r="B88" s="328" t="s">
        <v>1913</v>
      </c>
      <c r="C88" s="329"/>
      <c r="D88" s="329"/>
      <c r="E88" s="329"/>
      <c r="F88" s="329"/>
      <c r="G88" s="329"/>
      <c r="H88" s="329"/>
      <c r="I88" s="329"/>
      <c r="J88" s="329"/>
      <c r="K88" s="329"/>
      <c r="L88" s="330"/>
    </row>
    <row r="89" spans="2:12" ht="45" customHeight="1">
      <c r="B89" s="199" t="s">
        <v>1630</v>
      </c>
      <c r="C89" s="200"/>
      <c r="D89" s="200"/>
      <c r="E89" s="200"/>
      <c r="F89" s="106" t="s">
        <v>1459</v>
      </c>
      <c r="G89" s="201" t="s">
        <v>11</v>
      </c>
      <c r="H89" s="201"/>
      <c r="I89" s="201"/>
      <c r="J89" s="201"/>
      <c r="K89" s="201"/>
      <c r="L89" s="202"/>
    </row>
    <row r="90" spans="2:12" ht="114" customHeight="1">
      <c r="B90" s="203" t="s">
        <v>1914</v>
      </c>
      <c r="C90" s="204"/>
      <c r="D90" s="204"/>
      <c r="E90" s="204"/>
      <c r="F90" s="102" t="s">
        <v>141</v>
      </c>
      <c r="G90" s="331" t="s">
        <v>2008</v>
      </c>
      <c r="H90" s="331"/>
      <c r="I90" s="331"/>
      <c r="J90" s="331"/>
      <c r="K90" s="331"/>
      <c r="L90" s="332"/>
    </row>
    <row r="91" spans="2:12" ht="95.45" customHeight="1">
      <c r="B91" s="203" t="s">
        <v>1915</v>
      </c>
      <c r="C91" s="204"/>
      <c r="D91" s="204"/>
      <c r="E91" s="204"/>
      <c r="F91" s="102" t="s">
        <v>141</v>
      </c>
      <c r="G91" s="331" t="s">
        <v>2008</v>
      </c>
      <c r="H91" s="331"/>
      <c r="I91" s="331"/>
      <c r="J91" s="331"/>
      <c r="K91" s="331"/>
      <c r="L91" s="332"/>
    </row>
    <row r="92" spans="2:12" ht="67.7" customHeight="1" thickBot="1">
      <c r="B92" s="349" t="s">
        <v>1916</v>
      </c>
      <c r="C92" s="350"/>
      <c r="D92" s="350"/>
      <c r="E92" s="350"/>
      <c r="F92" s="103" t="s">
        <v>141</v>
      </c>
      <c r="G92" s="331" t="s">
        <v>2008</v>
      </c>
      <c r="H92" s="331"/>
      <c r="I92" s="331"/>
      <c r="J92" s="331"/>
      <c r="K92" s="331"/>
      <c r="L92" s="332"/>
    </row>
    <row r="93" spans="2:12" ht="3.6" customHeight="1">
      <c r="B93" s="97"/>
      <c r="C93" s="97"/>
      <c r="D93" s="97"/>
      <c r="E93" s="97"/>
      <c r="F93" s="97"/>
      <c r="G93" s="97"/>
      <c r="H93" s="97"/>
      <c r="I93" s="97"/>
      <c r="J93" s="97"/>
      <c r="K93" s="97"/>
      <c r="L93" s="97"/>
    </row>
    <row r="94" spans="2:12" ht="39.6" customHeight="1">
      <c r="B94" s="351" t="s">
        <v>1902</v>
      </c>
      <c r="C94" s="351"/>
      <c r="D94" s="351"/>
      <c r="E94" s="351"/>
      <c r="F94" s="351"/>
      <c r="G94" s="351"/>
      <c r="H94" s="351"/>
      <c r="I94" s="351"/>
      <c r="J94" s="351"/>
      <c r="K94" s="206" t="s">
        <v>1555</v>
      </c>
      <c r="L94" s="206" t="s">
        <v>1555</v>
      </c>
    </row>
    <row r="95" spans="2:12" ht="3.6" customHeight="1" thickBot="1">
      <c r="B95" s="267"/>
      <c r="C95" s="267"/>
      <c r="D95" s="267"/>
      <c r="E95" s="267"/>
      <c r="F95" s="267"/>
      <c r="G95" s="267"/>
      <c r="H95" s="267"/>
      <c r="I95" s="267"/>
      <c r="J95" s="267"/>
      <c r="K95" s="267"/>
      <c r="L95" s="267"/>
    </row>
    <row r="96" spans="2:12" ht="14.45" customHeight="1">
      <c r="B96" s="231" t="s">
        <v>1920</v>
      </c>
      <c r="C96" s="232"/>
      <c r="D96" s="232"/>
      <c r="E96" s="232"/>
      <c r="F96" s="232"/>
      <c r="G96" s="232"/>
      <c r="H96" s="232"/>
      <c r="I96" s="232"/>
      <c r="J96" s="232"/>
      <c r="K96" s="232"/>
      <c r="L96" s="233"/>
    </row>
    <row r="97" spans="2:12" ht="39" customHeight="1">
      <c r="B97" s="361" t="s">
        <v>1931</v>
      </c>
      <c r="C97" s="362"/>
      <c r="D97" s="362"/>
      <c r="E97" s="362"/>
      <c r="F97" s="362"/>
      <c r="G97" s="362"/>
      <c r="H97" s="362"/>
      <c r="I97" s="362"/>
      <c r="J97" s="362"/>
      <c r="K97" s="362"/>
      <c r="L97" s="363"/>
    </row>
    <row r="98" spans="2:12" ht="18" customHeight="1">
      <c r="B98" s="358" t="s">
        <v>1862</v>
      </c>
      <c r="C98" s="359"/>
      <c r="D98" s="359"/>
      <c r="E98" s="359"/>
      <c r="F98" s="359"/>
      <c r="G98" s="359"/>
      <c r="H98" s="359"/>
      <c r="I98" s="359"/>
      <c r="J98" s="359"/>
      <c r="K98" s="359"/>
      <c r="L98" s="360"/>
    </row>
    <row r="99" spans="2:12" ht="14.45" customHeight="1">
      <c r="B99" s="344" t="s">
        <v>1861</v>
      </c>
      <c r="C99" s="345"/>
      <c r="D99" s="345"/>
      <c r="E99" s="345"/>
      <c r="F99" s="345"/>
      <c r="G99" s="345"/>
      <c r="H99" s="345"/>
      <c r="I99" s="345"/>
      <c r="J99" s="345"/>
      <c r="K99" s="345"/>
      <c r="L99" s="346"/>
    </row>
    <row r="100" spans="2:12" ht="385.5" customHeight="1">
      <c r="B100" s="341" t="s">
        <v>2009</v>
      </c>
      <c r="C100" s="342"/>
      <c r="D100" s="342"/>
      <c r="E100" s="342"/>
      <c r="F100" s="342"/>
      <c r="G100" s="342"/>
      <c r="H100" s="342"/>
      <c r="I100" s="342"/>
      <c r="J100" s="342"/>
      <c r="K100" s="342"/>
      <c r="L100" s="343"/>
    </row>
    <row r="101" spans="2:12" ht="14.45" customHeight="1">
      <c r="B101" s="344" t="s">
        <v>1905</v>
      </c>
      <c r="C101" s="345"/>
      <c r="D101" s="345"/>
      <c r="E101" s="345"/>
      <c r="F101" s="345"/>
      <c r="G101" s="345"/>
      <c r="H101" s="345"/>
      <c r="I101" s="345"/>
      <c r="J101" s="345"/>
      <c r="K101" s="345"/>
      <c r="L101" s="346"/>
    </row>
    <row r="102" spans="2:12" ht="409.5" customHeight="1">
      <c r="B102" s="341" t="s">
        <v>2010</v>
      </c>
      <c r="C102" s="342"/>
      <c r="D102" s="342"/>
      <c r="E102" s="342"/>
      <c r="F102" s="342"/>
      <c r="G102" s="342"/>
      <c r="H102" s="342"/>
      <c r="I102" s="342"/>
      <c r="J102" s="342"/>
      <c r="K102" s="342"/>
      <c r="L102" s="343"/>
    </row>
    <row r="103" spans="2:12" ht="14.45" customHeight="1">
      <c r="B103" s="344" t="s">
        <v>1906</v>
      </c>
      <c r="C103" s="345"/>
      <c r="D103" s="345"/>
      <c r="E103" s="345"/>
      <c r="F103" s="345"/>
      <c r="G103" s="345"/>
      <c r="H103" s="345"/>
      <c r="I103" s="345"/>
      <c r="J103" s="345"/>
      <c r="K103" s="345"/>
      <c r="L103" s="346"/>
    </row>
    <row r="104" spans="2:12" ht="48" customHeight="1">
      <c r="B104" s="203" t="s">
        <v>2011</v>
      </c>
      <c r="C104" s="347"/>
      <c r="D104" s="347"/>
      <c r="E104" s="347"/>
      <c r="F104" s="347"/>
      <c r="G104" s="347"/>
      <c r="H104" s="347"/>
      <c r="I104" s="347"/>
      <c r="J104" s="347"/>
      <c r="K104" s="347"/>
      <c r="L104" s="348"/>
    </row>
    <row r="105" spans="2:12" ht="14.45" customHeight="1">
      <c r="B105" s="344" t="s">
        <v>1907</v>
      </c>
      <c r="C105" s="345"/>
      <c r="D105" s="345"/>
      <c r="E105" s="345"/>
      <c r="F105" s="345"/>
      <c r="G105" s="345"/>
      <c r="H105" s="345"/>
      <c r="I105" s="345"/>
      <c r="J105" s="345"/>
      <c r="K105" s="345"/>
      <c r="L105" s="346"/>
    </row>
    <row r="106" spans="2:12" ht="30.6" customHeight="1">
      <c r="B106" s="355" t="s">
        <v>2011</v>
      </c>
      <c r="C106" s="356"/>
      <c r="D106" s="356"/>
      <c r="E106" s="356"/>
      <c r="F106" s="356"/>
      <c r="G106" s="356"/>
      <c r="H106" s="356"/>
      <c r="I106" s="356"/>
      <c r="J106" s="356"/>
      <c r="K106" s="356"/>
      <c r="L106" s="357"/>
    </row>
    <row r="107" spans="2:12" ht="14.45" customHeight="1">
      <c r="B107" s="344" t="s">
        <v>1908</v>
      </c>
      <c r="C107" s="345"/>
      <c r="D107" s="345"/>
      <c r="E107" s="345"/>
      <c r="F107" s="345"/>
      <c r="G107" s="345"/>
      <c r="H107" s="345"/>
      <c r="I107" s="345"/>
      <c r="J107" s="345"/>
      <c r="K107" s="345"/>
      <c r="L107" s="346"/>
    </row>
    <row r="108" spans="2:12" ht="90" customHeight="1">
      <c r="B108" s="364" t="s">
        <v>2016</v>
      </c>
      <c r="C108" s="365"/>
      <c r="D108" s="365"/>
      <c r="E108" s="365"/>
      <c r="F108" s="365"/>
      <c r="G108" s="365"/>
      <c r="H108" s="365"/>
      <c r="I108" s="365"/>
      <c r="J108" s="365"/>
      <c r="K108" s="365"/>
      <c r="L108" s="366"/>
    </row>
    <row r="109" spans="2:12" ht="14.45" customHeight="1">
      <c r="B109" s="319" t="s">
        <v>1921</v>
      </c>
      <c r="C109" s="320"/>
      <c r="D109" s="320"/>
      <c r="E109" s="321"/>
      <c r="F109" s="322" t="s">
        <v>282</v>
      </c>
      <c r="G109" s="323"/>
      <c r="H109" s="323"/>
      <c r="I109" s="323"/>
      <c r="J109" s="323"/>
      <c r="K109" s="323"/>
      <c r="L109" s="324"/>
    </row>
    <row r="110" spans="2:12" ht="121.7" customHeight="1">
      <c r="B110" s="325" t="s">
        <v>1923</v>
      </c>
      <c r="C110" s="326"/>
      <c r="D110" s="326"/>
      <c r="E110" s="326"/>
      <c r="F110" s="326"/>
      <c r="G110" s="326"/>
      <c r="H110" s="326"/>
      <c r="I110" s="326"/>
      <c r="J110" s="326"/>
      <c r="K110" s="326"/>
      <c r="L110" s="327"/>
    </row>
    <row r="111" spans="2:12" ht="94.35" customHeight="1" thickBot="1">
      <c r="B111" s="352" t="s">
        <v>1927</v>
      </c>
      <c r="C111" s="353"/>
      <c r="D111" s="353"/>
      <c r="E111" s="353"/>
      <c r="F111" s="353"/>
      <c r="G111" s="353"/>
      <c r="H111" s="353"/>
      <c r="I111" s="353"/>
      <c r="J111" s="353"/>
      <c r="K111" s="353"/>
      <c r="L111" s="354"/>
    </row>
    <row r="112" spans="2:12" ht="5.45" customHeight="1" thickBot="1">
      <c r="B112" s="216"/>
      <c r="C112" s="216"/>
      <c r="D112" s="216"/>
      <c r="E112" s="216"/>
      <c r="F112" s="216"/>
      <c r="G112" s="216"/>
      <c r="H112" s="216"/>
      <c r="I112" s="216"/>
      <c r="J112" s="216"/>
      <c r="K112" s="216"/>
      <c r="L112" s="216"/>
    </row>
    <row r="113" spans="2:12" ht="109.5" customHeight="1" thickBot="1">
      <c r="B113" s="211" t="s">
        <v>1932</v>
      </c>
      <c r="C113" s="212"/>
      <c r="D113" s="212"/>
      <c r="E113" s="212"/>
      <c r="F113" s="212"/>
      <c r="G113" s="212"/>
      <c r="H113" s="212"/>
      <c r="I113" s="212"/>
      <c r="J113" s="212"/>
      <c r="K113" s="212"/>
      <c r="L113" s="213"/>
    </row>
    <row r="114" spans="2:12" ht="5.0999999999999996" customHeight="1" thickBot="1">
      <c r="B114" s="134"/>
      <c r="C114" s="134"/>
      <c r="D114" s="134"/>
      <c r="E114" s="134"/>
      <c r="F114" s="134"/>
      <c r="G114" s="134"/>
      <c r="H114" s="134"/>
      <c r="I114" s="134"/>
      <c r="J114" s="134"/>
      <c r="K114" s="134"/>
      <c r="L114" s="134"/>
    </row>
    <row r="115" spans="2:12" ht="21" customHeight="1">
      <c r="B115" s="370" t="s">
        <v>1922</v>
      </c>
      <c r="C115" s="371"/>
      <c r="D115" s="371"/>
      <c r="E115" s="371"/>
      <c r="F115" s="371"/>
      <c r="G115" s="371"/>
      <c r="H115" s="371" t="s">
        <v>1809</v>
      </c>
      <c r="I115" s="371"/>
      <c r="J115" s="371"/>
      <c r="K115" s="371"/>
      <c r="L115" s="372"/>
    </row>
    <row r="116" spans="2:12" ht="75" customHeight="1">
      <c r="B116" s="221" t="s">
        <v>1942</v>
      </c>
      <c r="C116" s="367" t="s">
        <v>2013</v>
      </c>
      <c r="D116" s="367"/>
      <c r="E116" s="367"/>
      <c r="F116" s="367"/>
      <c r="G116" s="367"/>
      <c r="H116" s="367" t="s">
        <v>2014</v>
      </c>
      <c r="I116" s="367"/>
      <c r="J116" s="367"/>
      <c r="K116" s="367"/>
      <c r="L116" s="373"/>
    </row>
    <row r="117" spans="2:12" ht="11.45" customHeight="1">
      <c r="B117" s="221"/>
      <c r="C117" s="369" t="s">
        <v>1807</v>
      </c>
      <c r="D117" s="369"/>
      <c r="E117" s="369" t="s">
        <v>1808</v>
      </c>
      <c r="F117" s="369"/>
      <c r="G117" s="369"/>
      <c r="H117" s="367"/>
      <c r="I117" s="367"/>
      <c r="J117" s="367"/>
      <c r="K117" s="367"/>
      <c r="L117" s="373"/>
    </row>
    <row r="118" spans="2:12" ht="67.349999999999994" customHeight="1">
      <c r="B118" s="221" t="s">
        <v>1933</v>
      </c>
      <c r="C118" s="367" t="s">
        <v>2012</v>
      </c>
      <c r="D118" s="367"/>
      <c r="E118" s="368"/>
      <c r="F118" s="368"/>
      <c r="G118" s="368"/>
      <c r="H118" s="374" t="s">
        <v>2015</v>
      </c>
      <c r="I118" s="375"/>
      <c r="J118" s="375"/>
      <c r="K118" s="375"/>
      <c r="L118" s="376"/>
    </row>
    <row r="119" spans="2:12" ht="10.35" customHeight="1">
      <c r="B119" s="221"/>
      <c r="C119" s="369" t="s">
        <v>1807</v>
      </c>
      <c r="D119" s="369"/>
      <c r="E119" s="369" t="s">
        <v>1808</v>
      </c>
      <c r="F119" s="369"/>
      <c r="G119" s="369"/>
      <c r="H119" s="377"/>
      <c r="I119" s="378"/>
      <c r="J119" s="378"/>
      <c r="K119" s="378"/>
      <c r="L119" s="379"/>
    </row>
    <row r="120" spans="2:12" ht="10.35" customHeight="1">
      <c r="B120" s="193" t="s">
        <v>1924</v>
      </c>
      <c r="C120" s="194"/>
      <c r="D120" s="194"/>
      <c r="E120" s="194"/>
      <c r="F120" s="194"/>
      <c r="G120" s="194"/>
      <c r="H120" s="194"/>
      <c r="I120" s="194"/>
      <c r="J120" s="194"/>
      <c r="K120" s="194"/>
      <c r="L120" s="195"/>
    </row>
    <row r="121" spans="2:12" ht="42" customHeight="1" thickBot="1">
      <c r="B121" s="196"/>
      <c r="C121" s="197"/>
      <c r="D121" s="197"/>
      <c r="E121" s="197"/>
      <c r="F121" s="197"/>
      <c r="G121" s="197"/>
      <c r="H121" s="197"/>
      <c r="I121" s="197"/>
      <c r="J121" s="197"/>
      <c r="K121" s="197"/>
      <c r="L121" s="198"/>
    </row>
    <row r="122" spans="2:12" ht="12.95" customHeight="1"/>
    <row r="123" spans="2:12" ht="12.95" customHeight="1"/>
    <row r="125" spans="2:12" ht="12.95" customHeight="1">
      <c r="K125" s="185" t="s">
        <v>1971</v>
      </c>
    </row>
    <row r="126" spans="2:12">
      <c r="K126" s="185" t="s">
        <v>1980</v>
      </c>
    </row>
    <row r="127" spans="2:12" ht="12.95" customHeight="1">
      <c r="K127" s="185" t="s">
        <v>1972</v>
      </c>
    </row>
    <row r="128" spans="2:12" ht="12.95" customHeight="1">
      <c r="K128" s="186" t="s">
        <v>1973</v>
      </c>
    </row>
    <row r="129" spans="2:15" ht="12.95" customHeight="1">
      <c r="B129" s="187" t="s">
        <v>1981</v>
      </c>
    </row>
    <row r="130" spans="2:15" ht="51.75" customHeight="1">
      <c r="B130" s="188" t="s">
        <v>1982</v>
      </c>
      <c r="C130" s="331" t="s">
        <v>1983</v>
      </c>
      <c r="D130" s="331"/>
      <c r="E130" s="331"/>
      <c r="F130" s="331"/>
      <c r="G130" s="331"/>
      <c r="H130" s="331"/>
      <c r="I130" s="331"/>
      <c r="J130" s="331"/>
    </row>
    <row r="131" spans="2:15" ht="51.75" customHeight="1">
      <c r="B131" s="188" t="s">
        <v>1984</v>
      </c>
      <c r="C131" s="331" t="s">
        <v>1985</v>
      </c>
      <c r="D131" s="331"/>
      <c r="E131" s="331"/>
      <c r="F131" s="331"/>
      <c r="G131" s="331"/>
      <c r="H131" s="331"/>
      <c r="I131" s="331"/>
      <c r="J131" s="331"/>
    </row>
    <row r="132" spans="2:15" ht="82.5" customHeight="1">
      <c r="B132" s="188" t="s">
        <v>1986</v>
      </c>
      <c r="C132" s="331" t="s">
        <v>1987</v>
      </c>
      <c r="D132" s="331"/>
      <c r="E132" s="331"/>
      <c r="F132" s="331"/>
      <c r="G132" s="331"/>
      <c r="H132" s="331"/>
      <c r="I132" s="331"/>
      <c r="J132" s="331"/>
    </row>
    <row r="134" spans="2:15" s="98" customFormat="1" ht="12.95" customHeight="1">
      <c r="M134" s="95"/>
      <c r="N134" s="95"/>
      <c r="O134" s="95"/>
    </row>
    <row r="135" spans="2:15" s="98" customFormat="1" ht="12.95" customHeight="1">
      <c r="M135" s="95"/>
      <c r="N135" s="95"/>
      <c r="O135" s="95"/>
    </row>
    <row r="137" spans="2:15" s="98" customFormat="1" ht="12.95" customHeight="1">
      <c r="M137" s="95"/>
      <c r="N137" s="95"/>
      <c r="O137" s="95"/>
    </row>
    <row r="140" spans="2:15" s="98" customFormat="1" ht="12.95" customHeight="1">
      <c r="M140" s="95"/>
      <c r="N140" s="95"/>
      <c r="O140" s="95"/>
    </row>
    <row r="141" spans="2:15" s="98" customFormat="1" ht="12.95" customHeight="1">
      <c r="M141" s="95"/>
      <c r="N141" s="95"/>
      <c r="O141" s="95"/>
    </row>
    <row r="142" spans="2:15" s="98" customFormat="1" ht="12.95" customHeight="1">
      <c r="M142" s="95"/>
      <c r="N142" s="95"/>
      <c r="O142" s="95"/>
    </row>
    <row r="144" spans="2:15" s="98" customFormat="1" ht="12.95" customHeight="1">
      <c r="M144" s="95"/>
      <c r="N144" s="95"/>
      <c r="O144" s="95"/>
    </row>
    <row r="145" spans="13:15" s="98" customFormat="1" ht="12.95" customHeight="1">
      <c r="M145" s="95"/>
      <c r="N145" s="95"/>
      <c r="O145" s="95"/>
    </row>
    <row r="147" spans="13:15" s="98" customFormat="1" ht="12.95" customHeight="1">
      <c r="M147" s="95"/>
      <c r="N147" s="95"/>
      <c r="O147" s="95"/>
    </row>
    <row r="149" spans="13:15" s="98" customFormat="1" ht="12.95" customHeight="1">
      <c r="M149" s="95"/>
      <c r="N149" s="95"/>
      <c r="O149" s="95"/>
    </row>
    <row r="150" spans="13:15" s="98" customFormat="1" ht="12.95" customHeight="1">
      <c r="M150" s="95"/>
      <c r="N150" s="95"/>
      <c r="O150" s="95"/>
    </row>
    <row r="152" spans="13:15" s="98" customFormat="1" ht="12.95" customHeight="1">
      <c r="M152" s="95"/>
      <c r="N152" s="95"/>
      <c r="O152" s="95"/>
    </row>
    <row r="155" spans="13:15" s="98" customFormat="1" ht="12.95" customHeight="1">
      <c r="M155" s="95"/>
      <c r="N155" s="95"/>
      <c r="O155" s="95"/>
    </row>
    <row r="156" spans="13:15" s="98" customFormat="1" ht="12.95" customHeight="1">
      <c r="M156" s="95"/>
      <c r="N156" s="95"/>
      <c r="O156" s="95"/>
    </row>
    <row r="158" spans="13:15" s="98" customFormat="1" ht="12.95" customHeight="1">
      <c r="M158" s="95"/>
      <c r="N158" s="95"/>
      <c r="O158" s="95"/>
    </row>
    <row r="161" spans="13:15" s="98" customFormat="1" ht="12.95" customHeight="1">
      <c r="M161" s="95"/>
      <c r="N161" s="95"/>
      <c r="O161" s="95"/>
    </row>
    <row r="162" spans="13:15" s="98" customFormat="1" ht="12.95" customHeight="1">
      <c r="M162" s="95"/>
      <c r="N162" s="95"/>
      <c r="O162" s="95"/>
    </row>
    <row r="164" spans="13:15" s="98" customFormat="1" ht="12.95" customHeight="1">
      <c r="M164" s="95"/>
      <c r="N164" s="95"/>
      <c r="O164" s="95"/>
    </row>
    <row r="166" spans="13:15" s="98" customFormat="1" ht="12.95" customHeight="1">
      <c r="M166" s="95"/>
      <c r="N166" s="95"/>
      <c r="O166" s="95"/>
    </row>
    <row r="168" spans="13:15" s="98" customFormat="1" ht="12.95" customHeight="1">
      <c r="M168" s="95"/>
      <c r="N168" s="95"/>
      <c r="O168" s="95"/>
    </row>
    <row r="169" spans="13:15" s="98" customFormat="1" ht="12.95" customHeight="1">
      <c r="M169" s="95"/>
      <c r="N169" s="95"/>
      <c r="O169" s="95"/>
    </row>
    <row r="170" spans="13:15" s="98" customFormat="1" ht="12.95" customHeight="1">
      <c r="M170" s="95"/>
      <c r="N170" s="95"/>
      <c r="O170" s="95"/>
    </row>
    <row r="172" spans="13:15" s="98" customFormat="1" ht="12.95" customHeight="1">
      <c r="M172" s="95"/>
      <c r="N172" s="95"/>
      <c r="O172" s="95"/>
    </row>
    <row r="174" spans="13:15" s="98" customFormat="1" ht="12.95" customHeight="1">
      <c r="M174" s="95"/>
      <c r="N174" s="95"/>
      <c r="O174" s="95"/>
    </row>
    <row r="175" spans="13:15" s="98" customFormat="1" ht="12.95" customHeight="1">
      <c r="M175" s="95"/>
      <c r="N175" s="95"/>
      <c r="O175" s="95"/>
    </row>
    <row r="176" spans="13:15" s="98" customFormat="1" ht="12.95" customHeight="1">
      <c r="M176" s="95"/>
      <c r="N176" s="95"/>
      <c r="O176" s="95"/>
    </row>
    <row r="178" spans="13:15" s="98" customFormat="1" ht="12.95" customHeight="1">
      <c r="M178" s="95"/>
      <c r="N178" s="95"/>
      <c r="O178" s="95"/>
    </row>
    <row r="180" spans="13:15" s="98" customFormat="1" ht="12.95" customHeight="1">
      <c r="M180" s="95"/>
      <c r="N180" s="95"/>
      <c r="O180" s="95"/>
    </row>
    <row r="182" spans="13:15" s="98" customFormat="1" ht="12.95" customHeight="1">
      <c r="M182" s="95"/>
      <c r="N182" s="95"/>
      <c r="O182" s="95"/>
    </row>
    <row r="184" spans="13:15" s="98" customFormat="1" ht="12.95" customHeight="1">
      <c r="M184" s="95"/>
      <c r="N184" s="95"/>
      <c r="O184" s="95"/>
    </row>
    <row r="185" spans="13:15" s="98" customFormat="1" ht="12.95" customHeight="1">
      <c r="M185" s="95"/>
      <c r="N185" s="95"/>
      <c r="O185" s="95"/>
    </row>
    <row r="186" spans="13:15" s="98" customFormat="1" ht="12.95" customHeight="1">
      <c r="M186" s="95"/>
      <c r="N186" s="95"/>
      <c r="O186" s="95"/>
    </row>
    <row r="187" spans="13:15" s="98" customFormat="1" ht="12.95" customHeight="1">
      <c r="M187" s="95"/>
      <c r="N187" s="95"/>
      <c r="O187" s="95"/>
    </row>
    <row r="188" spans="13:15" s="98" customFormat="1" ht="12.95" customHeight="1">
      <c r="M188" s="95"/>
      <c r="N188" s="95"/>
      <c r="O188" s="95"/>
    </row>
    <row r="189" spans="13:15" s="98" customFormat="1" ht="12.95" customHeight="1">
      <c r="M189" s="95"/>
      <c r="N189" s="95"/>
      <c r="O189" s="95"/>
    </row>
    <row r="190" spans="13:15" s="98" customFormat="1" ht="12.95" customHeight="1">
      <c r="M190" s="95"/>
      <c r="N190" s="95"/>
      <c r="O190" s="95"/>
    </row>
    <row r="191" spans="13:15" s="98" customFormat="1" ht="12.95" customHeight="1">
      <c r="M191" s="95"/>
      <c r="N191" s="95"/>
      <c r="O191" s="95"/>
    </row>
    <row r="192" spans="13:15" s="98" customFormat="1" ht="12.95" customHeight="1">
      <c r="M192" s="95"/>
      <c r="N192" s="95"/>
      <c r="O192" s="95"/>
    </row>
    <row r="193" spans="13:15" s="98" customFormat="1" ht="12.95" customHeight="1">
      <c r="M193" s="95"/>
      <c r="N193" s="95"/>
      <c r="O193" s="95"/>
    </row>
    <row r="195" spans="13:15" s="98" customFormat="1" ht="12.95" customHeight="1">
      <c r="M195" s="95"/>
      <c r="N195" s="95"/>
      <c r="O195" s="95"/>
    </row>
  </sheetData>
  <mergeCells count="205">
    <mergeCell ref="C130:J130"/>
    <mergeCell ref="C131:J131"/>
    <mergeCell ref="C132:J132"/>
    <mergeCell ref="B111:L111"/>
    <mergeCell ref="B106:L106"/>
    <mergeCell ref="B107:L107"/>
    <mergeCell ref="B96:L96"/>
    <mergeCell ref="B98:L98"/>
    <mergeCell ref="B97:L97"/>
    <mergeCell ref="B99:L99"/>
    <mergeCell ref="B108:L108"/>
    <mergeCell ref="C118:D118"/>
    <mergeCell ref="E118:G118"/>
    <mergeCell ref="C119:D119"/>
    <mergeCell ref="E119:G119"/>
    <mergeCell ref="B115:G115"/>
    <mergeCell ref="H115:L115"/>
    <mergeCell ref="B116:B117"/>
    <mergeCell ref="C116:D116"/>
    <mergeCell ref="E116:G116"/>
    <mergeCell ref="H116:L117"/>
    <mergeCell ref="C117:D117"/>
    <mergeCell ref="E117:G117"/>
    <mergeCell ref="H118:L119"/>
    <mergeCell ref="B86:E86"/>
    <mergeCell ref="G86:L86"/>
    <mergeCell ref="B100:L100"/>
    <mergeCell ref="B101:L101"/>
    <mergeCell ref="B102:L102"/>
    <mergeCell ref="B103:L103"/>
    <mergeCell ref="B104:L104"/>
    <mergeCell ref="B105:L105"/>
    <mergeCell ref="B92:E92"/>
    <mergeCell ref="G92:L92"/>
    <mergeCell ref="B87:L87"/>
    <mergeCell ref="B94:J94"/>
    <mergeCell ref="K94:L94"/>
    <mergeCell ref="B95:L95"/>
    <mergeCell ref="D32:E32"/>
    <mergeCell ref="G32:L32"/>
    <mergeCell ref="B36:C38"/>
    <mergeCell ref="D37:E37"/>
    <mergeCell ref="D38:E38"/>
    <mergeCell ref="G37:L37"/>
    <mergeCell ref="B109:E109"/>
    <mergeCell ref="F109:L109"/>
    <mergeCell ref="B110:L110"/>
    <mergeCell ref="B88:L88"/>
    <mergeCell ref="B89:E89"/>
    <mergeCell ref="G89:L89"/>
    <mergeCell ref="B90:E90"/>
    <mergeCell ref="G90:L90"/>
    <mergeCell ref="B91:E91"/>
    <mergeCell ref="G91:L91"/>
    <mergeCell ref="B54:E54"/>
    <mergeCell ref="G54:L54"/>
    <mergeCell ref="B57:L57"/>
    <mergeCell ref="B58:L58"/>
    <mergeCell ref="B46:L46"/>
    <mergeCell ref="B51:L51"/>
    <mergeCell ref="B52:L52"/>
    <mergeCell ref="B53:E53"/>
    <mergeCell ref="B1:J2"/>
    <mergeCell ref="K1:L1"/>
    <mergeCell ref="K2:L2"/>
    <mergeCell ref="B3:L3"/>
    <mergeCell ref="B4:L4"/>
    <mergeCell ref="B5:L5"/>
    <mergeCell ref="B11:B12"/>
    <mergeCell ref="H11:I12"/>
    <mergeCell ref="J11:L12"/>
    <mergeCell ref="C11:G12"/>
    <mergeCell ref="B6:L6"/>
    <mergeCell ref="B8:L8"/>
    <mergeCell ref="B9:L9"/>
    <mergeCell ref="C10:G10"/>
    <mergeCell ref="H10:I10"/>
    <mergeCell ref="J10:L10"/>
    <mergeCell ref="B27:C29"/>
    <mergeCell ref="D27:E27"/>
    <mergeCell ref="G27:L27"/>
    <mergeCell ref="D28:E28"/>
    <mergeCell ref="D42:E42"/>
    <mergeCell ref="G42:L42"/>
    <mergeCell ref="D36:E36"/>
    <mergeCell ref="G36:L36"/>
    <mergeCell ref="B44:L44"/>
    <mergeCell ref="B34:C34"/>
    <mergeCell ref="D34:E34"/>
    <mergeCell ref="G34:L34"/>
    <mergeCell ref="B43:L43"/>
    <mergeCell ref="G28:L28"/>
    <mergeCell ref="D29:E29"/>
    <mergeCell ref="G29:L29"/>
    <mergeCell ref="G38:L38"/>
    <mergeCell ref="B42:C42"/>
    <mergeCell ref="B40:C40"/>
    <mergeCell ref="D40:E40"/>
    <mergeCell ref="G40:L40"/>
    <mergeCell ref="B31:C32"/>
    <mergeCell ref="D31:E31"/>
    <mergeCell ref="G31:L31"/>
    <mergeCell ref="F13:G13"/>
    <mergeCell ref="H13:I13"/>
    <mergeCell ref="J13:L13"/>
    <mergeCell ref="D14:E14"/>
    <mergeCell ref="F14:G14"/>
    <mergeCell ref="H14:I14"/>
    <mergeCell ref="J14:L14"/>
    <mergeCell ref="G26:L26"/>
    <mergeCell ref="B24:L24"/>
    <mergeCell ref="B25:L25"/>
    <mergeCell ref="J15:L15"/>
    <mergeCell ref="H15:I15"/>
    <mergeCell ref="B13:B14"/>
    <mergeCell ref="C13:C14"/>
    <mergeCell ref="D13:E13"/>
    <mergeCell ref="B21:B22"/>
    <mergeCell ref="C21:C22"/>
    <mergeCell ref="D21:G21"/>
    <mergeCell ref="H21:L21"/>
    <mergeCell ref="D22:G22"/>
    <mergeCell ref="H22:L22"/>
    <mergeCell ref="B26:C26"/>
    <mergeCell ref="D26:E26"/>
    <mergeCell ref="D15:E15"/>
    <mergeCell ref="G53:L53"/>
    <mergeCell ref="B56:E56"/>
    <mergeCell ref="G56:L56"/>
    <mergeCell ref="F49:G49"/>
    <mergeCell ref="H49:L49"/>
    <mergeCell ref="B55:E55"/>
    <mergeCell ref="G55:L55"/>
    <mergeCell ref="C47:L47"/>
    <mergeCell ref="B48:L48"/>
    <mergeCell ref="B49:E49"/>
    <mergeCell ref="I64:J64"/>
    <mergeCell ref="K64:L64"/>
    <mergeCell ref="G65:H65"/>
    <mergeCell ref="I65:J65"/>
    <mergeCell ref="K65:L65"/>
    <mergeCell ref="B68:L68"/>
    <mergeCell ref="B69:L69"/>
    <mergeCell ref="G70:H70"/>
    <mergeCell ref="I70:J70"/>
    <mergeCell ref="K70:L70"/>
    <mergeCell ref="G62:H62"/>
    <mergeCell ref="I62:J62"/>
    <mergeCell ref="K62:L62"/>
    <mergeCell ref="G63:H63"/>
    <mergeCell ref="I63:J63"/>
    <mergeCell ref="K63:L63"/>
    <mergeCell ref="B59:L59"/>
    <mergeCell ref="C60:E60"/>
    <mergeCell ref="F60:L60"/>
    <mergeCell ref="C61:E61"/>
    <mergeCell ref="F61:L61"/>
    <mergeCell ref="F15:G15"/>
    <mergeCell ref="B83:L83"/>
    <mergeCell ref="B17:C17"/>
    <mergeCell ref="F17:I17"/>
    <mergeCell ref="D17:E17"/>
    <mergeCell ref="C79:E79"/>
    <mergeCell ref="F79:L79"/>
    <mergeCell ref="B81:L81"/>
    <mergeCell ref="B18:C18"/>
    <mergeCell ref="D18:E18"/>
    <mergeCell ref="F18:I18"/>
    <mergeCell ref="J18:L18"/>
    <mergeCell ref="J17:L17"/>
    <mergeCell ref="B77:L77"/>
    <mergeCell ref="C78:E78"/>
    <mergeCell ref="F78:L78"/>
    <mergeCell ref="G72:H72"/>
    <mergeCell ref="I72:J72"/>
    <mergeCell ref="K72:L72"/>
    <mergeCell ref="G73:H73"/>
    <mergeCell ref="I73:J73"/>
    <mergeCell ref="K73:L73"/>
    <mergeCell ref="G64:H64"/>
    <mergeCell ref="G71:H71"/>
    <mergeCell ref="B120:L121"/>
    <mergeCell ref="B84:E84"/>
    <mergeCell ref="G84:L84"/>
    <mergeCell ref="B85:E85"/>
    <mergeCell ref="I71:J71"/>
    <mergeCell ref="K71:L71"/>
    <mergeCell ref="B66:C66"/>
    <mergeCell ref="D66:E66"/>
    <mergeCell ref="F66:H66"/>
    <mergeCell ref="I66:L66"/>
    <mergeCell ref="B67:H67"/>
    <mergeCell ref="I67:L67"/>
    <mergeCell ref="B74:C74"/>
    <mergeCell ref="D74:E74"/>
    <mergeCell ref="F74:H74"/>
    <mergeCell ref="B113:L113"/>
    <mergeCell ref="G85:L85"/>
    <mergeCell ref="B112:L112"/>
    <mergeCell ref="B82:L82"/>
    <mergeCell ref="B76:L76"/>
    <mergeCell ref="I74:L74"/>
    <mergeCell ref="B75:H75"/>
    <mergeCell ref="I75:L75"/>
    <mergeCell ref="B118:B119"/>
  </mergeCells>
  <hyperlinks>
    <hyperlink ref="K128" r:id="rId1" display="mailto:soporte.formatos@dnp.gov.co" xr:uid="{00000000-0004-0000-0000-000000000000}"/>
  </hyperlinks>
  <printOptions horizontalCentered="1"/>
  <pageMargins left="0.70866141732283472" right="0.70866141732283472" top="0.74803149606299213" bottom="0.74803149606299213" header="0.31496062992125984" footer="0"/>
  <pageSetup scale="55" fitToWidth="0" orientation="portrait" r:id="rId2"/>
  <colBreaks count="1" manualBreakCount="1">
    <brk id="12" max="1048575" man="1"/>
  </colBreaks>
  <drawing r:id="rId3"/>
  <extLst>
    <ext xmlns:x14="http://schemas.microsoft.com/office/spreadsheetml/2009/9/main" uri="{78C0D931-6437-407d-A8EE-F0AAD7539E65}">
      <x14:conditionalFormattings>
        <x14:conditionalFormatting xmlns:xm="http://schemas.microsoft.com/office/excel/2006/main">
          <x14:cfRule type="beginsWith" priority="1" operator="beginsWith" id="{DE3CF938-71EF-4B8B-947F-3904956C1133}">
            <xm:f>LEFT(F109,LEN('Listas desplegables'!$A$156))='Listas desplegables'!$A$156</xm:f>
            <xm:f>'Listas desplegables'!$A$156</xm:f>
            <x14:dxf>
              <fill>
                <patternFill>
                  <bgColor theme="5" tint="0.39994506668294322"/>
                </patternFill>
              </fill>
            </x14:dxf>
          </x14:cfRule>
          <x14:cfRule type="containsText" priority="2" operator="containsText" id="{BF4C9ECF-4EA0-425C-BA02-990E14270028}">
            <xm:f>NOT(ISERROR(SEARCH('Listas desplegables'!$A$155,F109)))</xm:f>
            <xm:f>'Listas desplegables'!$A$155</xm:f>
            <x14:dxf>
              <fill>
                <patternFill>
                  <bgColor rgb="FF92D050"/>
                </patternFill>
              </fill>
            </x14:dxf>
          </x14:cfRule>
          <x14:cfRule type="containsText" priority="3" operator="containsText" id="{C900C51F-3A6C-4B76-95D3-0996924EE05B}">
            <xm:f>NOT(ISERROR(SEARCH('Listas desplegables'!$A$157,F109)))</xm:f>
            <xm:f>'Listas desplegables'!$A$157</xm:f>
            <x14:dxf>
              <fill>
                <patternFill>
                  <bgColor rgb="FFFFFFCC"/>
                </patternFill>
              </fill>
            </x14:dxf>
          </x14:cfRule>
          <xm:sqref>F109:L109</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 desplegables'!$C$127:$C$138</xm:f>
          </x14:formula1>
          <xm:sqref>F63 F71</xm:sqref>
        </x14:dataValidation>
        <x14:dataValidation type="list" allowBlank="1" showInputMessage="1" showErrorMessage="1" xr:uid="{00000000-0002-0000-0000-000001000000}">
          <x14:formula1>
            <xm:f>'Listas desplegables'!$A$236:$A$239</xm:f>
          </x14:formula1>
          <xm:sqref>E63:E65 E71:E73</xm:sqref>
        </x14:dataValidation>
        <x14:dataValidation type="list" allowBlank="1" showInputMessage="1" showErrorMessage="1" xr:uid="{00000000-0002-0000-0000-000002000000}">
          <x14:formula1>
            <xm:f>'Listas desplegables'!$A$222:$A$224</xm:f>
          </x14:formula1>
          <xm:sqref>C11</xm:sqref>
        </x14:dataValidation>
        <x14:dataValidation type="list" allowBlank="1" showInputMessage="1" showErrorMessage="1" xr:uid="{00000000-0002-0000-0000-000003000000}">
          <x14:formula1>
            <xm:f>'Listas desplegables'!$D$57:$D$62</xm:f>
          </x14:formula1>
          <xm:sqref>J11</xm:sqref>
        </x14:dataValidation>
        <x14:dataValidation type="list" allowBlank="1" showInputMessage="1" showErrorMessage="1" xr:uid="{00000000-0002-0000-0000-000004000000}">
          <x14:formula1>
            <xm:f>'Listas desplegables'!$C$127:$C$137</xm:f>
          </x14:formula1>
          <xm:sqref>F64:F65 F72:F73</xm:sqref>
        </x14:dataValidation>
        <x14:dataValidation type="list" allowBlank="1" showInputMessage="1" showErrorMessage="1" xr:uid="{00000000-0002-0000-0000-000005000000}">
          <x14:formula1>
            <xm:f>'Listas desplegables'!$A$242:$A$244</xm:f>
          </x14:formula1>
          <xm:sqref>F44 F90:F92 F41 F30 F33 F35 F39 F85:F86</xm:sqref>
        </x14:dataValidation>
        <x14:dataValidation type="list" allowBlank="1" showInputMessage="1" showErrorMessage="1" xr:uid="{00000000-0002-0000-0000-000006000000}">
          <x14:formula1>
            <xm:f>'Listas desplegables'!$G$56:$G$58</xm:f>
          </x14:formula1>
          <xm:sqref>F57</xm:sqref>
        </x14:dataValidation>
        <x14:dataValidation type="list" allowBlank="1" showInputMessage="1" showErrorMessage="1" xr:uid="{00000000-0002-0000-0000-000007000000}">
          <x14:formula1>
            <xm:f>'Listas desplegables'!$A$189:$A$220</xm:f>
          </x14:formula1>
          <xm:sqref>J13:L14</xm:sqref>
        </x14:dataValidation>
        <x14:dataValidation type="list" allowBlank="1" showInputMessage="1" showErrorMessage="1" xr:uid="{00000000-0002-0000-0000-000008000000}">
          <x14:formula1>
            <xm:f>'Listas desplegables'!$G$56:$G$57</xm:f>
          </x14:formula1>
          <xm:sqref>D17 J17 F54:F56 K94:L94 F49:G49</xm:sqref>
        </x14:dataValidation>
        <x14:dataValidation type="list" allowBlank="1" showInputMessage="1" showErrorMessage="1" xr:uid="{00000000-0002-0000-0000-000009000000}">
          <x14:formula1>
            <xm:f>'Listas desplegables'!$G$58:$G$59</xm:f>
          </x14:formula1>
          <xm:sqref>F40 F27:F29 F31:F32 F34 F36:F38 F42</xm:sqref>
        </x14:dataValidation>
        <x14:dataValidation type="list" allowBlank="1" showInputMessage="1" showErrorMessage="1" xr:uid="{00000000-0002-0000-0000-00000A000000}">
          <x14:formula1>
            <xm:f>'Listas desplegables'!$A$127:$A$143</xm:f>
          </x14:formula1>
          <xm:sqref>B63:B65</xm:sqref>
        </x14:dataValidation>
        <x14:dataValidation type="list" allowBlank="1" showInputMessage="1" showErrorMessage="1" xr:uid="{00000000-0002-0000-0000-00000B000000}">
          <x14:formula1>
            <xm:f>'Listas desplegables'!$A$155:$A$157</xm:f>
          </x14:formula1>
          <xm:sqref>F109</xm:sqref>
        </x14:dataValidation>
        <x14:dataValidation type="list" allowBlank="1" showInputMessage="1" showErrorMessage="1" xr:uid="{00000000-0002-0000-0000-00000C000000}">
          <x14:formula1>
            <xm:f>'Listas desplegables'!$A$127:$A$142</xm:f>
          </x14:formula1>
          <xm:sqref>B71:B73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B1:L94"/>
  <sheetViews>
    <sheetView showGridLines="0" topLeftCell="A13" zoomScale="85" zoomScaleNormal="85" workbookViewId="0">
      <selection activeCell="E27" sqref="E27"/>
    </sheetView>
  </sheetViews>
  <sheetFormatPr baseColWidth="10" defaultColWidth="11.35546875" defaultRowHeight="12.75"/>
  <cols>
    <col min="1" max="1" width="2.640625" style="135" customWidth="1"/>
    <col min="2" max="2" width="21.140625" style="135" customWidth="1"/>
    <col min="3" max="3" width="24.640625" style="135" customWidth="1"/>
    <col min="4" max="4" width="25.85546875" style="135" customWidth="1"/>
    <col min="5" max="5" width="25.140625" style="135" customWidth="1"/>
    <col min="6" max="6" width="20.640625" style="135" customWidth="1"/>
    <col min="7" max="7" width="17.35546875" style="135" customWidth="1"/>
    <col min="8" max="8" width="13.85546875" style="135" customWidth="1"/>
    <col min="9" max="9" width="19.140625" style="135" customWidth="1"/>
    <col min="10" max="10" width="17.640625" style="135" customWidth="1"/>
    <col min="11" max="11" width="21.85546875" style="135" customWidth="1"/>
    <col min="12" max="16384" width="11.35546875" style="135"/>
  </cols>
  <sheetData>
    <row r="1" spans="2:11" ht="72" customHeight="1" thickBot="1">
      <c r="B1" s="439" t="s">
        <v>1943</v>
      </c>
      <c r="C1" s="440"/>
      <c r="D1" s="440"/>
      <c r="E1" s="440"/>
      <c r="F1" s="440"/>
      <c r="G1" s="440"/>
      <c r="H1" s="440"/>
      <c r="I1" s="440"/>
      <c r="J1" s="440"/>
      <c r="K1" s="441"/>
    </row>
    <row r="2" spans="2:11" ht="3.6" customHeight="1">
      <c r="B2" s="454"/>
      <c r="C2" s="454"/>
      <c r="D2" s="454"/>
      <c r="E2" s="454"/>
      <c r="F2" s="454"/>
      <c r="G2" s="454"/>
      <c r="H2" s="454"/>
      <c r="I2" s="454"/>
      <c r="J2" s="454"/>
      <c r="K2" s="454"/>
    </row>
    <row r="3" spans="2:11" ht="30.75" customHeight="1">
      <c r="B3" s="138" t="s">
        <v>1811</v>
      </c>
      <c r="C3" s="178"/>
      <c r="D3" s="179" t="s">
        <v>1812</v>
      </c>
      <c r="E3" s="411"/>
      <c r="F3" s="411"/>
      <c r="G3" s="411"/>
      <c r="H3" s="411"/>
      <c r="I3" s="411"/>
      <c r="J3" s="411"/>
      <c r="K3" s="411"/>
    </row>
    <row r="4" spans="2:11" ht="57.6" customHeight="1">
      <c r="B4" s="180" t="s">
        <v>1810</v>
      </c>
      <c r="C4" s="136"/>
      <c r="D4" s="137" t="s">
        <v>1843</v>
      </c>
      <c r="E4" s="448"/>
      <c r="F4" s="448"/>
      <c r="G4" s="447" t="s">
        <v>1844</v>
      </c>
      <c r="H4" s="447"/>
      <c r="I4" s="448"/>
      <c r="J4" s="448"/>
      <c r="K4" s="448"/>
    </row>
    <row r="5" spans="2:11" ht="27" customHeight="1">
      <c r="B5" s="180" t="s">
        <v>1845</v>
      </c>
      <c r="C5" s="138" t="s">
        <v>1813</v>
      </c>
      <c r="D5" s="139" t="s">
        <v>1555</v>
      </c>
      <c r="E5" s="140" t="s">
        <v>1814</v>
      </c>
      <c r="F5" s="139" t="s">
        <v>1555</v>
      </c>
      <c r="G5" s="442" t="s">
        <v>1815</v>
      </c>
      <c r="H5" s="442"/>
      <c r="I5" s="139" t="s">
        <v>1555</v>
      </c>
      <c r="J5" s="138" t="s">
        <v>1816</v>
      </c>
      <c r="K5" s="139" t="s">
        <v>1802</v>
      </c>
    </row>
    <row r="6" spans="2:11" ht="26.45" customHeight="1">
      <c r="B6" s="455" t="s">
        <v>1846</v>
      </c>
      <c r="C6" s="455"/>
      <c r="D6" s="468"/>
      <c r="E6" s="468"/>
      <c r="F6" s="468"/>
      <c r="G6" s="468"/>
      <c r="H6" s="468"/>
      <c r="I6" s="468"/>
      <c r="J6" s="468"/>
      <c r="K6" s="468"/>
    </row>
    <row r="7" spans="2:11" ht="33" customHeight="1">
      <c r="B7" s="455" t="s">
        <v>1847</v>
      </c>
      <c r="C7" s="455"/>
      <c r="D7" s="468"/>
      <c r="E7" s="468"/>
      <c r="F7" s="468"/>
      <c r="G7" s="468"/>
      <c r="H7" s="468"/>
      <c r="I7" s="468"/>
      <c r="J7" s="468"/>
      <c r="K7" s="468"/>
    </row>
    <row r="8" spans="2:11" ht="33" customHeight="1">
      <c r="B8" s="442" t="s">
        <v>1876</v>
      </c>
      <c r="C8" s="442"/>
      <c r="D8" s="442"/>
      <c r="E8" s="442"/>
      <c r="F8" s="442"/>
      <c r="G8" s="442"/>
      <c r="H8" s="442"/>
      <c r="I8" s="442"/>
      <c r="J8" s="442"/>
      <c r="K8" s="139" t="s">
        <v>1555</v>
      </c>
    </row>
    <row r="9" spans="2:11" ht="24.6" customHeight="1">
      <c r="B9" s="442" t="s">
        <v>1896</v>
      </c>
      <c r="C9" s="442"/>
      <c r="D9" s="236"/>
      <c r="E9" s="236"/>
      <c r="F9" s="442" t="s">
        <v>1895</v>
      </c>
      <c r="G9" s="442"/>
      <c r="H9" s="442"/>
      <c r="I9" s="237"/>
      <c r="J9" s="237"/>
      <c r="K9" s="237"/>
    </row>
    <row r="10" spans="2:11" ht="27.75" customHeight="1">
      <c r="B10" s="449" t="s">
        <v>1944</v>
      </c>
      <c r="C10" s="449"/>
      <c r="D10" s="449"/>
      <c r="E10" s="449"/>
      <c r="F10" s="449"/>
      <c r="G10" s="449"/>
      <c r="H10" s="449"/>
      <c r="I10" s="449"/>
      <c r="J10" s="449"/>
      <c r="K10" s="449"/>
    </row>
    <row r="11" spans="2:11" ht="6.95" customHeight="1" thickBot="1">
      <c r="B11" s="176"/>
      <c r="C11" s="176"/>
      <c r="D11" s="176"/>
      <c r="E11" s="176"/>
      <c r="F11" s="176"/>
      <c r="G11" s="176"/>
      <c r="H11" s="176"/>
      <c r="I11" s="176"/>
      <c r="J11" s="176"/>
      <c r="K11" s="176"/>
    </row>
    <row r="12" spans="2:11" ht="39.6" customHeight="1">
      <c r="B12" s="231" t="s">
        <v>1925</v>
      </c>
      <c r="C12" s="232"/>
      <c r="D12" s="232"/>
      <c r="E12" s="232"/>
      <c r="F12" s="232"/>
      <c r="G12" s="232"/>
      <c r="H12" s="232"/>
      <c r="I12" s="232"/>
      <c r="J12" s="232"/>
      <c r="K12" s="233"/>
    </row>
    <row r="13" spans="2:11" ht="42.6" customHeight="1">
      <c r="B13" s="460" t="s">
        <v>1945</v>
      </c>
      <c r="C13" s="461"/>
      <c r="D13" s="461"/>
      <c r="E13" s="461"/>
      <c r="F13" s="461"/>
      <c r="G13" s="461"/>
      <c r="H13" s="461"/>
      <c r="I13" s="461"/>
      <c r="J13" s="461"/>
      <c r="K13" s="462"/>
    </row>
    <row r="14" spans="2:11" ht="43.7" customHeight="1" thickBot="1">
      <c r="B14" s="450" t="s">
        <v>1946</v>
      </c>
      <c r="C14" s="451"/>
      <c r="D14" s="451"/>
      <c r="E14" s="451"/>
      <c r="F14" s="451"/>
      <c r="G14" s="451"/>
      <c r="H14" s="451"/>
      <c r="I14" s="451"/>
      <c r="J14" s="451"/>
      <c r="K14" s="452"/>
    </row>
    <row r="15" spans="2:11" ht="7.7" customHeight="1" thickBot="1">
      <c r="B15" s="453"/>
      <c r="C15" s="453"/>
      <c r="D15" s="453"/>
      <c r="E15" s="453"/>
      <c r="F15" s="453"/>
      <c r="G15" s="453"/>
      <c r="H15" s="453"/>
      <c r="I15" s="453"/>
      <c r="J15" s="453"/>
      <c r="K15" s="453"/>
    </row>
    <row r="16" spans="2:11" ht="57" customHeight="1" thickBot="1">
      <c r="B16" s="466" t="s">
        <v>1956</v>
      </c>
      <c r="C16" s="467"/>
      <c r="D16" s="467"/>
      <c r="E16" s="467"/>
      <c r="F16" s="467"/>
      <c r="G16" s="467"/>
      <c r="H16" s="467"/>
      <c r="I16" s="467"/>
      <c r="J16" s="467"/>
      <c r="K16" s="467"/>
    </row>
    <row r="17" spans="2:11" ht="3.6" customHeight="1" thickBot="1">
      <c r="B17" s="181"/>
      <c r="C17" s="181"/>
      <c r="D17" s="181"/>
      <c r="E17" s="181"/>
      <c r="F17" s="181"/>
      <c r="G17" s="181"/>
      <c r="H17" s="181"/>
      <c r="I17" s="181"/>
      <c r="J17" s="181"/>
      <c r="K17" s="181"/>
    </row>
    <row r="18" spans="2:11" ht="40.35" customHeight="1">
      <c r="B18" s="443" t="s">
        <v>1929</v>
      </c>
      <c r="C18" s="444"/>
      <c r="D18" s="444"/>
      <c r="E18" s="444"/>
      <c r="F18" s="444"/>
      <c r="G18" s="444"/>
      <c r="H18" s="444"/>
      <c r="I18" s="444"/>
      <c r="J18" s="444"/>
      <c r="K18" s="445"/>
    </row>
    <row r="19" spans="2:11" ht="13.5">
      <c r="B19" s="446" t="s">
        <v>1817</v>
      </c>
      <c r="C19" s="396"/>
      <c r="D19" s="141" t="s">
        <v>1818</v>
      </c>
      <c r="E19" s="141" t="s">
        <v>1825</v>
      </c>
      <c r="F19" s="396" t="s">
        <v>1832</v>
      </c>
      <c r="G19" s="396"/>
      <c r="H19" s="141" t="s">
        <v>1822</v>
      </c>
      <c r="I19" s="141" t="s">
        <v>1833</v>
      </c>
      <c r="J19" s="142" t="s">
        <v>1834</v>
      </c>
      <c r="K19" s="143" t="s">
        <v>1835</v>
      </c>
    </row>
    <row r="20" spans="2:11" ht="32.25" customHeight="1">
      <c r="B20" s="203"/>
      <c r="C20" s="204"/>
      <c r="D20" s="144"/>
      <c r="E20" s="144"/>
      <c r="F20" s="394"/>
      <c r="G20" s="394"/>
      <c r="H20" s="131"/>
      <c r="I20" s="145">
        <f>+[1]adicional!$F$11</f>
        <v>11665308</v>
      </c>
      <c r="J20" s="145">
        <f>+[1]adicional!$N$11</f>
        <v>205590</v>
      </c>
      <c r="K20" s="146">
        <f>J20+I20</f>
        <v>11870898</v>
      </c>
    </row>
    <row r="21" spans="2:11" ht="32.25" customHeight="1">
      <c r="B21" s="203"/>
      <c r="C21" s="204"/>
      <c r="D21" s="144"/>
      <c r="E21" s="144"/>
      <c r="F21" s="394"/>
      <c r="G21" s="394"/>
      <c r="H21" s="131"/>
      <c r="I21" s="145">
        <f>+[1]adicional!$F$16</f>
        <v>30675784</v>
      </c>
      <c r="J21" s="145">
        <f>+[1]adicional!$N$16</f>
        <v>529856.04</v>
      </c>
      <c r="K21" s="146">
        <f t="shared" ref="K21:K32" si="0">J21+I21</f>
        <v>31205640.039999999</v>
      </c>
    </row>
    <row r="22" spans="2:11" ht="27" customHeight="1">
      <c r="B22" s="203"/>
      <c r="C22" s="204"/>
      <c r="D22" s="144"/>
      <c r="E22" s="144"/>
      <c r="F22" s="394"/>
      <c r="G22" s="394"/>
      <c r="H22" s="131"/>
      <c r="I22" s="145">
        <f>+[1]adicional!$F$22</f>
        <v>18668423.140000001</v>
      </c>
      <c r="J22" s="145"/>
      <c r="K22" s="146">
        <f t="shared" si="0"/>
        <v>18668423.140000001</v>
      </c>
    </row>
    <row r="23" spans="2:11" ht="27" customHeight="1">
      <c r="B23" s="203"/>
      <c r="C23" s="204"/>
      <c r="D23" s="144"/>
      <c r="E23" s="144"/>
      <c r="F23" s="394"/>
      <c r="G23" s="394"/>
      <c r="H23" s="131"/>
      <c r="I23" s="145">
        <f>+[1]adicional!$F$25</f>
        <v>34419792</v>
      </c>
      <c r="J23" s="145">
        <f>+[1]adicional!$N$25</f>
        <v>22542000</v>
      </c>
      <c r="K23" s="146">
        <f t="shared" si="0"/>
        <v>56961792</v>
      </c>
    </row>
    <row r="24" spans="2:11" ht="29.25" customHeight="1">
      <c r="B24" s="203"/>
      <c r="C24" s="204"/>
      <c r="D24" s="144"/>
      <c r="E24" s="144"/>
      <c r="F24" s="380"/>
      <c r="G24" s="380"/>
      <c r="H24" s="131"/>
      <c r="I24" s="145">
        <f>+[1]adicional!$F$31</f>
        <v>9206143.2400000002</v>
      </c>
      <c r="J24" s="145">
        <f>+[1]adicional!$N$31</f>
        <v>17118855</v>
      </c>
      <c r="K24" s="146">
        <f t="shared" si="0"/>
        <v>26324998.240000002</v>
      </c>
    </row>
    <row r="25" spans="2:11" ht="30.75" customHeight="1">
      <c r="B25" s="203"/>
      <c r="C25" s="204"/>
      <c r="D25" s="144"/>
      <c r="E25" s="144"/>
      <c r="F25" s="380"/>
      <c r="G25" s="380"/>
      <c r="H25" s="131"/>
      <c r="I25" s="145">
        <f>+[1]adicional!$F$39</f>
        <v>13309413</v>
      </c>
      <c r="J25" s="145"/>
      <c r="K25" s="146">
        <f t="shared" si="0"/>
        <v>13309413</v>
      </c>
    </row>
    <row r="26" spans="2:11" ht="29.25" customHeight="1">
      <c r="B26" s="203"/>
      <c r="C26" s="204"/>
      <c r="D26" s="144"/>
      <c r="E26" s="144"/>
      <c r="F26" s="380"/>
      <c r="G26" s="380"/>
      <c r="H26" s="131"/>
      <c r="I26" s="145">
        <f>+[1]adicional!$F$45</f>
        <v>706680</v>
      </c>
      <c r="J26" s="145"/>
      <c r="K26" s="146">
        <f t="shared" si="0"/>
        <v>706680</v>
      </c>
    </row>
    <row r="27" spans="2:11" ht="30" customHeight="1">
      <c r="B27" s="203"/>
      <c r="C27" s="204"/>
      <c r="D27" s="144"/>
      <c r="E27" s="144"/>
      <c r="F27" s="380"/>
      <c r="G27" s="380"/>
      <c r="H27" s="131"/>
      <c r="I27" s="145">
        <f>+[1]adicional!$F$58</f>
        <v>22194634</v>
      </c>
      <c r="J27" s="145"/>
      <c r="K27" s="146">
        <f t="shared" si="0"/>
        <v>22194634</v>
      </c>
    </row>
    <row r="28" spans="2:11" ht="27" customHeight="1">
      <c r="B28" s="203"/>
      <c r="C28" s="204"/>
      <c r="D28" s="144"/>
      <c r="E28" s="144"/>
      <c r="F28" s="380"/>
      <c r="G28" s="380"/>
      <c r="H28" s="131"/>
      <c r="I28" s="145">
        <f>+[1]adicional!$F$70</f>
        <v>129480430.68000001</v>
      </c>
      <c r="J28" s="145">
        <f>+[1]adicional!$N$70</f>
        <v>39948724</v>
      </c>
      <c r="K28" s="146">
        <f t="shared" si="0"/>
        <v>169429154.68000001</v>
      </c>
    </row>
    <row r="29" spans="2:11" ht="36" customHeight="1">
      <c r="B29" s="203"/>
      <c r="C29" s="204"/>
      <c r="D29" s="144"/>
      <c r="E29" s="144"/>
      <c r="F29" s="380"/>
      <c r="G29" s="380"/>
      <c r="H29" s="131"/>
      <c r="I29" s="145">
        <f>+[1]adicional!$F$77</f>
        <v>13629273</v>
      </c>
      <c r="J29" s="145"/>
      <c r="K29" s="146">
        <f t="shared" si="0"/>
        <v>13629273</v>
      </c>
    </row>
    <row r="30" spans="2:11" ht="34.5" customHeight="1">
      <c r="B30" s="203"/>
      <c r="C30" s="204"/>
      <c r="D30" s="144"/>
      <c r="E30" s="144"/>
      <c r="F30" s="380"/>
      <c r="G30" s="380"/>
      <c r="H30" s="131"/>
      <c r="I30" s="145">
        <f>+[1]adicional!$F$85</f>
        <v>150724431.19999999</v>
      </c>
      <c r="J30" s="145"/>
      <c r="K30" s="146">
        <f t="shared" si="0"/>
        <v>150724431.19999999</v>
      </c>
    </row>
    <row r="31" spans="2:11" ht="30.75" customHeight="1">
      <c r="B31" s="203"/>
      <c r="C31" s="204"/>
      <c r="D31" s="144"/>
      <c r="E31" s="144"/>
      <c r="F31" s="380"/>
      <c r="G31" s="380"/>
      <c r="H31" s="131"/>
      <c r="I31" s="145">
        <f>+[1]adicional!$F$88</f>
        <v>387380</v>
      </c>
      <c r="J31" s="145"/>
      <c r="K31" s="146">
        <f t="shared" si="0"/>
        <v>387380</v>
      </c>
    </row>
    <row r="32" spans="2:11" ht="30.75" customHeight="1">
      <c r="B32" s="203"/>
      <c r="C32" s="204"/>
      <c r="D32" s="144"/>
      <c r="E32" s="144"/>
      <c r="F32" s="380"/>
      <c r="G32" s="380"/>
      <c r="H32" s="131"/>
      <c r="I32" s="145"/>
      <c r="J32" s="145">
        <f>+[1]adicional!$N$102</f>
        <v>27285658.023840003</v>
      </c>
      <c r="K32" s="146">
        <f t="shared" si="0"/>
        <v>27285658.023840003</v>
      </c>
    </row>
    <row r="33" spans="2:11" ht="22.5" customHeight="1">
      <c r="B33" s="203"/>
      <c r="C33" s="204"/>
      <c r="D33" s="144"/>
      <c r="E33" s="144"/>
      <c r="F33" s="394"/>
      <c r="G33" s="394"/>
      <c r="H33" s="131"/>
      <c r="I33" s="145">
        <f>+[1]adicional!$F$107</f>
        <v>170111468</v>
      </c>
      <c r="J33" s="145">
        <f>+[1]adicional!$N$107</f>
        <v>32289204.919151999</v>
      </c>
      <c r="K33" s="146">
        <f>J33+I33</f>
        <v>202400672.91915199</v>
      </c>
    </row>
    <row r="34" spans="2:11" ht="13.5">
      <c r="B34" s="387" t="s">
        <v>1831</v>
      </c>
      <c r="C34" s="388"/>
      <c r="D34" s="388"/>
      <c r="E34" s="388"/>
      <c r="F34" s="388"/>
      <c r="G34" s="388"/>
      <c r="H34" s="388"/>
      <c r="I34" s="147">
        <f>SUM(I20:I33)</f>
        <v>605179160.25999999</v>
      </c>
      <c r="J34" s="147">
        <f>SUM(J20:J33)</f>
        <v>139919887.98299199</v>
      </c>
      <c r="K34" s="148">
        <f>J34+I34</f>
        <v>745099048.24299192</v>
      </c>
    </row>
    <row r="35" spans="2:11" ht="36.6" customHeight="1">
      <c r="B35" s="410" t="s">
        <v>1947</v>
      </c>
      <c r="C35" s="411"/>
      <c r="D35" s="411"/>
      <c r="E35" s="411"/>
      <c r="F35" s="411"/>
      <c r="G35" s="411"/>
      <c r="H35" s="411"/>
      <c r="I35" s="411"/>
      <c r="J35" s="411"/>
      <c r="K35" s="412"/>
    </row>
    <row r="36" spans="2:11" ht="36.6" customHeight="1">
      <c r="B36" s="410" t="s">
        <v>1948</v>
      </c>
      <c r="C36" s="411"/>
      <c r="D36" s="411"/>
      <c r="E36" s="411"/>
      <c r="F36" s="411"/>
      <c r="G36" s="411"/>
      <c r="H36" s="411"/>
      <c r="I36" s="411"/>
      <c r="J36" s="411"/>
      <c r="K36" s="412"/>
    </row>
    <row r="37" spans="2:11" ht="18" customHeight="1" thickBot="1">
      <c r="B37" s="413" t="s">
        <v>1949</v>
      </c>
      <c r="C37" s="414"/>
      <c r="D37" s="414"/>
      <c r="E37" s="414"/>
      <c r="F37" s="414"/>
      <c r="G37" s="414"/>
      <c r="H37" s="414"/>
      <c r="I37" s="414"/>
      <c r="J37" s="414"/>
      <c r="K37" s="415"/>
    </row>
    <row r="38" spans="2:11" ht="5.45" customHeight="1" thickBot="1">
      <c r="B38" s="149"/>
      <c r="C38" s="149"/>
      <c r="D38" s="150"/>
      <c r="E38" s="151"/>
      <c r="F38" s="151"/>
      <c r="G38" s="151"/>
      <c r="H38" s="151"/>
      <c r="I38" s="151"/>
      <c r="J38" s="151"/>
    </row>
    <row r="39" spans="2:11" ht="32.450000000000003" customHeight="1" thickBot="1">
      <c r="B39" s="463" t="s">
        <v>1950</v>
      </c>
      <c r="C39" s="464"/>
      <c r="D39" s="464"/>
      <c r="E39" s="464"/>
      <c r="F39" s="464"/>
      <c r="G39" s="464"/>
      <c r="H39" s="464"/>
      <c r="I39" s="464"/>
      <c r="J39" s="464"/>
      <c r="K39" s="465"/>
    </row>
    <row r="40" spans="2:11" ht="27" customHeight="1">
      <c r="B40" s="421" t="s">
        <v>1629</v>
      </c>
      <c r="C40" s="422"/>
      <c r="D40" s="425" t="s">
        <v>1836</v>
      </c>
      <c r="E40" s="425"/>
      <c r="F40" s="425" t="s">
        <v>1837</v>
      </c>
      <c r="G40" s="425"/>
      <c r="H40" s="426" t="s">
        <v>1838</v>
      </c>
      <c r="I40" s="426"/>
      <c r="J40" s="426" t="s">
        <v>1839</v>
      </c>
      <c r="K40" s="427"/>
    </row>
    <row r="41" spans="2:11" ht="13.15" thickBot="1">
      <c r="B41" s="423"/>
      <c r="C41" s="424"/>
      <c r="D41" s="428">
        <v>100</v>
      </c>
      <c r="E41" s="428"/>
      <c r="F41" s="428">
        <v>0</v>
      </c>
      <c r="G41" s="428"/>
      <c r="H41" s="429">
        <f>F41+D41</f>
        <v>100</v>
      </c>
      <c r="I41" s="429"/>
      <c r="J41" s="419">
        <f>+F41/D41</f>
        <v>0</v>
      </c>
      <c r="K41" s="420"/>
    </row>
    <row r="42" spans="2:11" ht="13.9" thickBot="1">
      <c r="B42" s="152"/>
      <c r="C42" s="152"/>
      <c r="D42" s="153"/>
      <c r="E42" s="153"/>
      <c r="F42" s="153"/>
      <c r="G42" s="153"/>
      <c r="H42" s="154"/>
      <c r="I42" s="154"/>
      <c r="J42" s="155"/>
      <c r="K42" s="155"/>
    </row>
    <row r="43" spans="2:11" ht="13.5">
      <c r="B43" s="407" t="s">
        <v>1951</v>
      </c>
      <c r="C43" s="408"/>
      <c r="D43" s="408"/>
      <c r="E43" s="408"/>
      <c r="F43" s="408"/>
      <c r="G43" s="408"/>
      <c r="H43" s="408"/>
      <c r="I43" s="408"/>
      <c r="J43" s="408"/>
      <c r="K43" s="409"/>
    </row>
    <row r="44" spans="2:11">
      <c r="B44" s="397" t="s">
        <v>1799</v>
      </c>
      <c r="C44" s="398"/>
      <c r="D44" s="398"/>
      <c r="E44" s="398"/>
      <c r="F44" s="398"/>
      <c r="G44" s="398"/>
      <c r="H44" s="398"/>
      <c r="I44" s="398"/>
      <c r="J44" s="398"/>
      <c r="K44" s="399"/>
    </row>
    <row r="45" spans="2:11" ht="13.5">
      <c r="B45" s="459" t="s">
        <v>1817</v>
      </c>
      <c r="C45" s="401"/>
      <c r="D45" s="400" t="s">
        <v>1818</v>
      </c>
      <c r="E45" s="401"/>
      <c r="F45" s="157" t="s">
        <v>1820</v>
      </c>
      <c r="G45" s="141" t="s">
        <v>1821</v>
      </c>
      <c r="H45" s="156" t="s">
        <v>1822</v>
      </c>
      <c r="I45" s="141" t="s">
        <v>1823</v>
      </c>
      <c r="J45" s="142" t="s">
        <v>1824</v>
      </c>
      <c r="K45" s="143" t="s">
        <v>1819</v>
      </c>
    </row>
    <row r="46" spans="2:11">
      <c r="B46" s="385"/>
      <c r="C46" s="386"/>
      <c r="D46" s="392"/>
      <c r="E46" s="393"/>
      <c r="F46" s="158"/>
      <c r="G46" s="144"/>
      <c r="H46" s="144"/>
      <c r="I46" s="159">
        <v>0</v>
      </c>
      <c r="J46" s="159"/>
      <c r="K46" s="160">
        <f>J46-I46</f>
        <v>0</v>
      </c>
    </row>
    <row r="47" spans="2:11">
      <c r="B47" s="456"/>
      <c r="C47" s="394"/>
      <c r="D47" s="394"/>
      <c r="E47" s="394"/>
      <c r="F47" s="144"/>
      <c r="G47" s="144"/>
      <c r="H47" s="144"/>
      <c r="I47" s="159"/>
      <c r="J47" s="159"/>
      <c r="K47" s="160">
        <f t="shared" ref="K47:K48" si="1">J47-I47</f>
        <v>0</v>
      </c>
    </row>
    <row r="48" spans="2:11" ht="13.15" thickBot="1">
      <c r="B48" s="457"/>
      <c r="C48" s="458"/>
      <c r="D48" s="458"/>
      <c r="E48" s="458"/>
      <c r="F48" s="161"/>
      <c r="G48" s="161"/>
      <c r="H48" s="161"/>
      <c r="I48" s="162"/>
      <c r="J48" s="162"/>
      <c r="K48" s="163">
        <f t="shared" si="1"/>
        <v>0</v>
      </c>
    </row>
    <row r="49" spans="2:11" ht="13.15" thickBot="1"/>
    <row r="50" spans="2:11" ht="28.7" customHeight="1">
      <c r="B50" s="443" t="s">
        <v>1952</v>
      </c>
      <c r="C50" s="444"/>
      <c r="D50" s="444"/>
      <c r="E50" s="444"/>
      <c r="F50" s="444"/>
      <c r="G50" s="444"/>
      <c r="H50" s="444"/>
      <c r="I50" s="444"/>
      <c r="J50" s="444"/>
      <c r="K50" s="445"/>
    </row>
    <row r="51" spans="2:11" ht="13.5">
      <c r="B51" s="164" t="s">
        <v>1825</v>
      </c>
      <c r="C51" s="165" t="s">
        <v>1826</v>
      </c>
      <c r="D51" s="477" t="s">
        <v>1873</v>
      </c>
      <c r="E51" s="478"/>
      <c r="F51" s="395" t="s">
        <v>1872</v>
      </c>
      <c r="G51" s="396"/>
      <c r="H51" s="165" t="s">
        <v>1822</v>
      </c>
      <c r="I51" s="166" t="s">
        <v>1827</v>
      </c>
      <c r="J51" s="166" t="s">
        <v>1828</v>
      </c>
      <c r="K51" s="167" t="s">
        <v>1829</v>
      </c>
    </row>
    <row r="52" spans="2:11">
      <c r="B52" s="168" t="s">
        <v>1849</v>
      </c>
      <c r="C52" s="144" t="s">
        <v>1852</v>
      </c>
      <c r="D52" s="394"/>
      <c r="E52" s="394"/>
      <c r="F52" s="394"/>
      <c r="G52" s="394"/>
      <c r="H52" s="131"/>
      <c r="I52" s="169">
        <v>605179159.60000002</v>
      </c>
      <c r="J52" s="170">
        <v>0</v>
      </c>
      <c r="K52" s="171">
        <v>0</v>
      </c>
    </row>
    <row r="53" spans="2:11">
      <c r="B53" s="168" t="s">
        <v>1830</v>
      </c>
      <c r="C53" s="144" t="s">
        <v>1853</v>
      </c>
      <c r="D53" s="394"/>
      <c r="E53" s="394"/>
      <c r="F53" s="394"/>
      <c r="G53" s="394"/>
      <c r="H53" s="131"/>
      <c r="I53" s="170">
        <v>0</v>
      </c>
      <c r="J53" s="170">
        <f>+[1]adicional!$N$109</f>
        <v>139919887.98299199</v>
      </c>
      <c r="K53" s="171">
        <f t="shared" ref="K53:K54" si="2">J53-I53</f>
        <v>139919887.98299199</v>
      </c>
    </row>
    <row r="54" spans="2:11">
      <c r="B54" s="168"/>
      <c r="C54" s="144"/>
      <c r="D54" s="392"/>
      <c r="E54" s="393"/>
      <c r="F54" s="394"/>
      <c r="G54" s="394"/>
      <c r="H54" s="131"/>
      <c r="I54" s="170"/>
      <c r="J54" s="170"/>
      <c r="K54" s="171">
        <f t="shared" si="2"/>
        <v>0</v>
      </c>
    </row>
    <row r="55" spans="2:11" ht="13.5">
      <c r="B55" s="387" t="s">
        <v>1831</v>
      </c>
      <c r="C55" s="388"/>
      <c r="D55" s="388"/>
      <c r="E55" s="388"/>
      <c r="F55" s="388"/>
      <c r="G55" s="388"/>
      <c r="H55" s="388"/>
      <c r="I55" s="172">
        <f>SUM(I52:I54)</f>
        <v>605179159.60000002</v>
      </c>
      <c r="J55" s="172">
        <f>SUM(J52:J54)</f>
        <v>139919887.98299199</v>
      </c>
      <c r="K55" s="173">
        <f>J55+I55</f>
        <v>745099047.58299208</v>
      </c>
    </row>
    <row r="56" spans="2:11" ht="18" customHeight="1">
      <c r="B56" s="389" t="s">
        <v>1848</v>
      </c>
      <c r="C56" s="390"/>
      <c r="D56" s="390"/>
      <c r="E56" s="390"/>
      <c r="F56" s="390"/>
      <c r="G56" s="390"/>
      <c r="H56" s="390"/>
      <c r="I56" s="390"/>
      <c r="J56" s="390"/>
      <c r="K56" s="391"/>
    </row>
    <row r="57" spans="2:11" ht="168.6" customHeight="1" thickBot="1">
      <c r="B57" s="416" t="s">
        <v>1957</v>
      </c>
      <c r="C57" s="417"/>
      <c r="D57" s="417"/>
      <c r="E57" s="417"/>
      <c r="F57" s="417"/>
      <c r="G57" s="417"/>
      <c r="H57" s="417"/>
      <c r="I57" s="417"/>
      <c r="J57" s="417"/>
      <c r="K57" s="418"/>
    </row>
    <row r="58" spans="2:11" ht="13.15" thickBot="1"/>
    <row r="59" spans="2:11" ht="40.35" customHeight="1">
      <c r="B59" s="407" t="s">
        <v>1928</v>
      </c>
      <c r="C59" s="408"/>
      <c r="D59" s="408"/>
      <c r="E59" s="408"/>
      <c r="F59" s="408"/>
      <c r="G59" s="408"/>
      <c r="H59" s="408"/>
      <c r="I59" s="408"/>
      <c r="J59" s="408"/>
      <c r="K59" s="409"/>
    </row>
    <row r="60" spans="2:11" ht="33" customHeight="1">
      <c r="B60" s="469" t="s">
        <v>1874</v>
      </c>
      <c r="C60" s="470"/>
      <c r="D60" s="469" t="s">
        <v>1875</v>
      </c>
      <c r="E60" s="470"/>
      <c r="F60" s="402" t="s">
        <v>1877</v>
      </c>
      <c r="G60" s="403"/>
      <c r="H60" s="404"/>
      <c r="I60" s="395" t="s">
        <v>1883</v>
      </c>
      <c r="J60" s="395"/>
      <c r="K60" s="143" t="s">
        <v>1878</v>
      </c>
    </row>
    <row r="61" spans="2:11" ht="28.7" customHeight="1">
      <c r="B61" s="385"/>
      <c r="C61" s="386"/>
      <c r="D61" s="475"/>
      <c r="E61" s="386"/>
      <c r="F61" s="392"/>
      <c r="G61" s="405"/>
      <c r="H61" s="393"/>
      <c r="I61" s="406"/>
      <c r="J61" s="406"/>
      <c r="K61" s="174"/>
    </row>
    <row r="62" spans="2:11" ht="25.35" customHeight="1">
      <c r="B62" s="479" t="s">
        <v>1879</v>
      </c>
      <c r="C62" s="480"/>
      <c r="D62" s="480"/>
      <c r="E62" s="480"/>
      <c r="F62" s="480"/>
      <c r="G62" s="480"/>
      <c r="H62" s="480"/>
      <c r="I62" s="480"/>
      <c r="J62" s="480"/>
      <c r="K62" s="481"/>
    </row>
    <row r="63" spans="2:11" ht="25.35" customHeight="1" thickBot="1">
      <c r="B63" s="482"/>
      <c r="C63" s="483"/>
      <c r="D63" s="483"/>
      <c r="E63" s="483"/>
      <c r="F63" s="483"/>
      <c r="G63" s="483"/>
      <c r="H63" s="483"/>
      <c r="I63" s="483"/>
      <c r="J63" s="483"/>
      <c r="K63" s="484"/>
    </row>
    <row r="64" spans="2:11" ht="9" customHeight="1" thickBot="1">
      <c r="B64" s="430"/>
      <c r="C64" s="430"/>
      <c r="D64" s="430"/>
      <c r="E64" s="430"/>
      <c r="F64" s="430"/>
      <c r="G64" s="430"/>
      <c r="H64" s="430"/>
      <c r="I64" s="430"/>
      <c r="J64" s="430"/>
      <c r="K64" s="430"/>
    </row>
    <row r="65" spans="2:11" ht="48" customHeight="1">
      <c r="B65" s="407" t="s">
        <v>1953</v>
      </c>
      <c r="C65" s="408"/>
      <c r="D65" s="408"/>
      <c r="E65" s="408"/>
      <c r="F65" s="408"/>
      <c r="G65" s="408"/>
      <c r="H65" s="408"/>
      <c r="I65" s="408"/>
      <c r="J65" s="408"/>
      <c r="K65" s="409"/>
    </row>
    <row r="66" spans="2:11" ht="49.7" customHeight="1">
      <c r="B66" s="469" t="s">
        <v>1881</v>
      </c>
      <c r="C66" s="470"/>
      <c r="D66" s="469" t="s">
        <v>1880</v>
      </c>
      <c r="E66" s="470"/>
      <c r="F66" s="402" t="s">
        <v>1882</v>
      </c>
      <c r="G66" s="403"/>
      <c r="H66" s="404"/>
      <c r="I66" s="395" t="s">
        <v>1884</v>
      </c>
      <c r="J66" s="395"/>
      <c r="K66" s="143" t="s">
        <v>1885</v>
      </c>
    </row>
    <row r="67" spans="2:11">
      <c r="B67" s="485"/>
      <c r="C67" s="486"/>
      <c r="D67" s="487"/>
      <c r="E67" s="486"/>
      <c r="F67" s="488"/>
      <c r="G67" s="489"/>
      <c r="H67" s="490"/>
      <c r="I67" s="491"/>
      <c r="J67" s="491"/>
      <c r="K67" s="175"/>
    </row>
    <row r="68" spans="2:11">
      <c r="B68" s="381" t="s">
        <v>1879</v>
      </c>
      <c r="C68" s="347"/>
      <c r="D68" s="347"/>
      <c r="E68" s="347"/>
      <c r="F68" s="347"/>
      <c r="G68" s="347"/>
      <c r="H68" s="347"/>
      <c r="I68" s="347"/>
      <c r="J68" s="347"/>
      <c r="K68" s="348"/>
    </row>
    <row r="69" spans="2:11" ht="7.5" customHeight="1">
      <c r="B69" s="381"/>
      <c r="C69" s="347"/>
      <c r="D69" s="347"/>
      <c r="E69" s="347"/>
      <c r="F69" s="347"/>
      <c r="G69" s="347"/>
      <c r="H69" s="347"/>
      <c r="I69" s="347"/>
      <c r="J69" s="347"/>
      <c r="K69" s="348"/>
    </row>
    <row r="70" spans="2:11" ht="13.15" thickBot="1">
      <c r="B70" s="382" t="s">
        <v>1892</v>
      </c>
      <c r="C70" s="383"/>
      <c r="D70" s="383"/>
      <c r="E70" s="383"/>
      <c r="F70" s="383"/>
      <c r="G70" s="383"/>
      <c r="H70" s="383"/>
      <c r="I70" s="383"/>
      <c r="J70" s="383"/>
      <c r="K70" s="384"/>
    </row>
    <row r="71" spans="2:11" ht="10.7" customHeight="1" thickBot="1">
      <c r="B71" s="476"/>
      <c r="C71" s="476"/>
      <c r="D71" s="476"/>
      <c r="E71" s="476"/>
      <c r="F71" s="476"/>
      <c r="G71" s="476"/>
      <c r="H71" s="476"/>
      <c r="I71" s="476"/>
      <c r="J71" s="476"/>
      <c r="K71" s="476"/>
    </row>
    <row r="72" spans="2:11" ht="28.7" customHeight="1">
      <c r="B72" s="231" t="s">
        <v>1918</v>
      </c>
      <c r="C72" s="232"/>
      <c r="D72" s="232"/>
      <c r="E72" s="232"/>
      <c r="F72" s="232"/>
      <c r="G72" s="232"/>
      <c r="H72" s="232"/>
      <c r="I72" s="232"/>
      <c r="J72" s="232"/>
      <c r="K72" s="233"/>
    </row>
    <row r="73" spans="2:11" ht="25.7" customHeight="1">
      <c r="B73" s="471" t="s">
        <v>1912</v>
      </c>
      <c r="C73" s="472"/>
      <c r="D73" s="472"/>
      <c r="E73" s="472"/>
      <c r="F73" s="472"/>
      <c r="G73" s="472"/>
      <c r="H73" s="472"/>
      <c r="I73" s="472"/>
      <c r="J73" s="472"/>
      <c r="K73" s="473"/>
    </row>
    <row r="74" spans="2:11" ht="22.35" customHeight="1">
      <c r="B74" s="446" t="s">
        <v>1958</v>
      </c>
      <c r="C74" s="396"/>
      <c r="D74" s="396"/>
      <c r="E74" s="396"/>
      <c r="F74" s="396" t="s">
        <v>1854</v>
      </c>
      <c r="G74" s="396"/>
      <c r="H74" s="396"/>
      <c r="I74" s="396"/>
      <c r="J74" s="396"/>
      <c r="K74" s="474"/>
    </row>
    <row r="75" spans="2:11" ht="119.1" customHeight="1">
      <c r="B75" s="203" t="s">
        <v>1917</v>
      </c>
      <c r="C75" s="204"/>
      <c r="D75" s="204"/>
      <c r="E75" s="204"/>
      <c r="F75" s="394"/>
      <c r="G75" s="394"/>
      <c r="H75" s="394"/>
      <c r="I75" s="394"/>
      <c r="J75" s="394"/>
      <c r="K75" s="435"/>
    </row>
    <row r="76" spans="2:11" ht="72" customHeight="1">
      <c r="B76" s="203" t="s">
        <v>1911</v>
      </c>
      <c r="C76" s="204"/>
      <c r="D76" s="204"/>
      <c r="E76" s="204"/>
      <c r="F76" s="394"/>
      <c r="G76" s="394"/>
      <c r="H76" s="394"/>
      <c r="I76" s="394"/>
      <c r="J76" s="394"/>
      <c r="K76" s="435"/>
    </row>
    <row r="77" spans="2:11" ht="27" customHeight="1">
      <c r="B77" s="203" t="s">
        <v>1941</v>
      </c>
      <c r="C77" s="204"/>
      <c r="D77" s="204"/>
      <c r="E77" s="204"/>
      <c r="F77" s="394"/>
      <c r="G77" s="394"/>
      <c r="H77" s="394"/>
      <c r="I77" s="394"/>
      <c r="J77" s="394"/>
      <c r="K77" s="435"/>
    </row>
    <row r="78" spans="2:11" ht="81.599999999999994" customHeight="1">
      <c r="B78" s="358" t="s">
        <v>1954</v>
      </c>
      <c r="C78" s="494"/>
      <c r="D78" s="494"/>
      <c r="E78" s="494"/>
      <c r="F78" s="494"/>
      <c r="G78" s="494"/>
      <c r="H78" s="494"/>
      <c r="I78" s="494"/>
      <c r="J78" s="494"/>
      <c r="K78" s="495"/>
    </row>
    <row r="79" spans="2:11" ht="48.6" customHeight="1">
      <c r="B79" s="497" t="s">
        <v>1913</v>
      </c>
      <c r="C79" s="498"/>
      <c r="D79" s="498"/>
      <c r="E79" s="498"/>
      <c r="F79" s="498"/>
      <c r="G79" s="498"/>
      <c r="H79" s="498"/>
      <c r="I79" s="498"/>
      <c r="J79" s="498"/>
      <c r="K79" s="499"/>
    </row>
    <row r="80" spans="2:11" ht="31.35" customHeight="1">
      <c r="B80" s="446" t="s">
        <v>1958</v>
      </c>
      <c r="C80" s="396"/>
      <c r="D80" s="396"/>
      <c r="E80" s="396"/>
      <c r="F80" s="396" t="s">
        <v>1854</v>
      </c>
      <c r="G80" s="396"/>
      <c r="H80" s="396"/>
      <c r="I80" s="396"/>
      <c r="J80" s="396"/>
      <c r="K80" s="474"/>
    </row>
    <row r="81" spans="2:12" ht="75.95" customHeight="1">
      <c r="B81" s="203" t="s">
        <v>1914</v>
      </c>
      <c r="C81" s="204"/>
      <c r="D81" s="204"/>
      <c r="E81" s="204"/>
      <c r="F81" s="394"/>
      <c r="G81" s="394"/>
      <c r="H81" s="394"/>
      <c r="I81" s="394"/>
      <c r="J81" s="394"/>
      <c r="K81" s="435"/>
    </row>
    <row r="82" spans="2:12" ht="64.5" customHeight="1">
      <c r="B82" s="203" t="s">
        <v>1915</v>
      </c>
      <c r="C82" s="204"/>
      <c r="D82" s="204"/>
      <c r="E82" s="204"/>
      <c r="F82" s="394"/>
      <c r="G82" s="394"/>
      <c r="H82" s="394"/>
      <c r="I82" s="394"/>
      <c r="J82" s="394"/>
      <c r="K82" s="435"/>
    </row>
    <row r="83" spans="2:12" ht="51.95" customHeight="1">
      <c r="B83" s="203" t="s">
        <v>1916</v>
      </c>
      <c r="C83" s="204"/>
      <c r="D83" s="204"/>
      <c r="E83" s="204"/>
      <c r="F83" s="394"/>
      <c r="G83" s="394"/>
      <c r="H83" s="394"/>
      <c r="I83" s="394"/>
      <c r="J83" s="394"/>
      <c r="K83" s="435"/>
    </row>
    <row r="84" spans="2:12" ht="137.44999999999999" customHeight="1" thickBot="1">
      <c r="B84" s="349" t="s">
        <v>1955</v>
      </c>
      <c r="C84" s="437"/>
      <c r="D84" s="437"/>
      <c r="E84" s="437"/>
      <c r="F84" s="437"/>
      <c r="G84" s="437"/>
      <c r="H84" s="437"/>
      <c r="I84" s="437"/>
      <c r="J84" s="437"/>
      <c r="K84" s="438"/>
    </row>
    <row r="85" spans="2:12" ht="13.15" thickBot="1"/>
    <row r="86" spans="2:12" ht="20.45" customHeight="1">
      <c r="B86" s="492" t="s">
        <v>1909</v>
      </c>
      <c r="C86" s="493"/>
      <c r="D86" s="493"/>
      <c r="E86" s="493"/>
      <c r="F86" s="493"/>
      <c r="G86" s="493"/>
      <c r="H86" s="493"/>
      <c r="I86" s="493"/>
      <c r="J86" s="493" t="s">
        <v>1804</v>
      </c>
      <c r="K86" s="496"/>
    </row>
    <row r="87" spans="2:12" ht="30.6" customHeight="1">
      <c r="B87" s="246" t="s">
        <v>1960</v>
      </c>
      <c r="C87" s="247"/>
      <c r="D87" s="247"/>
      <c r="E87" s="247"/>
      <c r="F87" s="247"/>
      <c r="G87" s="247"/>
      <c r="H87" s="247"/>
      <c r="I87" s="247"/>
      <c r="J87" s="394" t="s">
        <v>1555</v>
      </c>
      <c r="K87" s="435"/>
    </row>
    <row r="88" spans="2:12" ht="15.6" customHeight="1">
      <c r="B88" s="246" t="s">
        <v>1959</v>
      </c>
      <c r="C88" s="247"/>
      <c r="D88" s="247"/>
      <c r="E88" s="247"/>
      <c r="F88" s="247"/>
      <c r="G88" s="247"/>
      <c r="H88" s="247"/>
      <c r="I88" s="247"/>
      <c r="J88" s="394" t="s">
        <v>1802</v>
      </c>
      <c r="K88" s="435"/>
    </row>
    <row r="89" spans="2:12" ht="20.100000000000001" customHeight="1">
      <c r="B89" s="246" t="s">
        <v>1937</v>
      </c>
      <c r="C89" s="247"/>
      <c r="D89" s="247"/>
      <c r="E89" s="247"/>
      <c r="F89" s="247"/>
      <c r="G89" s="247"/>
      <c r="H89" s="247"/>
      <c r="I89" s="247"/>
      <c r="J89" s="394" t="s">
        <v>1802</v>
      </c>
      <c r="K89" s="435"/>
    </row>
    <row r="90" spans="2:12" ht="28.7" customHeight="1" thickBot="1">
      <c r="B90" s="436" t="s">
        <v>1910</v>
      </c>
      <c r="C90" s="437"/>
      <c r="D90" s="437"/>
      <c r="E90" s="437"/>
      <c r="F90" s="437"/>
      <c r="G90" s="437"/>
      <c r="H90" s="437"/>
      <c r="I90" s="437"/>
      <c r="J90" s="437"/>
      <c r="K90" s="438"/>
    </row>
    <row r="91" spans="2:12" ht="13.15" thickBot="1"/>
    <row r="92" spans="2:12" ht="13.35" customHeight="1">
      <c r="B92" s="370" t="s">
        <v>1926</v>
      </c>
      <c r="C92" s="371"/>
      <c r="D92" s="371"/>
      <c r="E92" s="371"/>
      <c r="F92" s="371"/>
      <c r="G92" s="371"/>
      <c r="H92" s="371" t="s">
        <v>1809</v>
      </c>
      <c r="I92" s="371"/>
      <c r="J92" s="371"/>
      <c r="K92" s="372"/>
      <c r="L92" s="177"/>
    </row>
    <row r="93" spans="2:12" ht="36.6" customHeight="1">
      <c r="B93" s="221" t="s">
        <v>1962</v>
      </c>
      <c r="C93" s="367"/>
      <c r="D93" s="367"/>
      <c r="E93" s="367"/>
      <c r="F93" s="367"/>
      <c r="G93" s="367"/>
      <c r="H93" s="367"/>
      <c r="I93" s="367"/>
      <c r="J93" s="367"/>
      <c r="K93" s="373"/>
    </row>
    <row r="94" spans="2:12" ht="37.5" customHeight="1" thickBot="1">
      <c r="B94" s="433"/>
      <c r="C94" s="434" t="s">
        <v>1961</v>
      </c>
      <c r="D94" s="434"/>
      <c r="E94" s="434" t="s">
        <v>1808</v>
      </c>
      <c r="F94" s="434"/>
      <c r="G94" s="434"/>
      <c r="H94" s="431"/>
      <c r="I94" s="431"/>
      <c r="J94" s="431"/>
      <c r="K94" s="432"/>
    </row>
  </sheetData>
  <mergeCells count="150">
    <mergeCell ref="B82:E82"/>
    <mergeCell ref="F82:K82"/>
    <mergeCell ref="B83:E83"/>
    <mergeCell ref="F83:K83"/>
    <mergeCell ref="B72:K72"/>
    <mergeCell ref="B89:I89"/>
    <mergeCell ref="J89:K89"/>
    <mergeCell ref="J88:K88"/>
    <mergeCell ref="B88:I88"/>
    <mergeCell ref="B86:I86"/>
    <mergeCell ref="F75:K75"/>
    <mergeCell ref="B75:E75"/>
    <mergeCell ref="B78:K78"/>
    <mergeCell ref="B84:K84"/>
    <mergeCell ref="F77:K77"/>
    <mergeCell ref="B77:E77"/>
    <mergeCell ref="J86:K86"/>
    <mergeCell ref="B76:E76"/>
    <mergeCell ref="F76:K76"/>
    <mergeCell ref="B79:K79"/>
    <mergeCell ref="B80:E80"/>
    <mergeCell ref="F80:K80"/>
    <mergeCell ref="B81:E81"/>
    <mergeCell ref="F81:K81"/>
    <mergeCell ref="D6:K6"/>
    <mergeCell ref="F33:G33"/>
    <mergeCell ref="B28:C28"/>
    <mergeCell ref="B25:C25"/>
    <mergeCell ref="F25:G25"/>
    <mergeCell ref="B59:K59"/>
    <mergeCell ref="B60:C60"/>
    <mergeCell ref="B73:K73"/>
    <mergeCell ref="B74:E74"/>
    <mergeCell ref="F74:K74"/>
    <mergeCell ref="D60:E60"/>
    <mergeCell ref="D61:E61"/>
    <mergeCell ref="B71:K71"/>
    <mergeCell ref="B50:K50"/>
    <mergeCell ref="D51:E51"/>
    <mergeCell ref="B62:K63"/>
    <mergeCell ref="B66:C66"/>
    <mergeCell ref="D66:E66"/>
    <mergeCell ref="F66:H66"/>
    <mergeCell ref="I66:J66"/>
    <mergeCell ref="B67:C67"/>
    <mergeCell ref="D67:E67"/>
    <mergeCell ref="F67:H67"/>
    <mergeCell ref="I67:J67"/>
    <mergeCell ref="I4:K4"/>
    <mergeCell ref="B10:K10"/>
    <mergeCell ref="B12:K12"/>
    <mergeCell ref="B14:K14"/>
    <mergeCell ref="B15:K15"/>
    <mergeCell ref="B2:K2"/>
    <mergeCell ref="E3:K3"/>
    <mergeCell ref="B7:C7"/>
    <mergeCell ref="D53:E53"/>
    <mergeCell ref="F53:G53"/>
    <mergeCell ref="B47:C47"/>
    <mergeCell ref="D47:E47"/>
    <mergeCell ref="B48:C48"/>
    <mergeCell ref="D48:E48"/>
    <mergeCell ref="B43:K43"/>
    <mergeCell ref="B45:C45"/>
    <mergeCell ref="B13:K13"/>
    <mergeCell ref="B34:H34"/>
    <mergeCell ref="B39:K39"/>
    <mergeCell ref="B31:C31"/>
    <mergeCell ref="F31:G31"/>
    <mergeCell ref="B16:K16"/>
    <mergeCell ref="D7:K7"/>
    <mergeCell ref="B6:C6"/>
    <mergeCell ref="B1:K1"/>
    <mergeCell ref="G5:H5"/>
    <mergeCell ref="B27:C27"/>
    <mergeCell ref="F27:G27"/>
    <mergeCell ref="B22:C22"/>
    <mergeCell ref="F22:G22"/>
    <mergeCell ref="B23:C23"/>
    <mergeCell ref="F23:G23"/>
    <mergeCell ref="B24:C24"/>
    <mergeCell ref="F24:G24"/>
    <mergeCell ref="B18:K18"/>
    <mergeCell ref="B19:C19"/>
    <mergeCell ref="F19:G19"/>
    <mergeCell ref="B20:C20"/>
    <mergeCell ref="F20:G20"/>
    <mergeCell ref="B21:C21"/>
    <mergeCell ref="F21:G21"/>
    <mergeCell ref="G4:H4"/>
    <mergeCell ref="E4:F4"/>
    <mergeCell ref="B8:J8"/>
    <mergeCell ref="B9:C9"/>
    <mergeCell ref="D9:E9"/>
    <mergeCell ref="F9:H9"/>
    <mergeCell ref="I9:K9"/>
    <mergeCell ref="H93:K94"/>
    <mergeCell ref="B92:G92"/>
    <mergeCell ref="B93:B94"/>
    <mergeCell ref="C93:D93"/>
    <mergeCell ref="E93:G93"/>
    <mergeCell ref="C94:D94"/>
    <mergeCell ref="E94:G94"/>
    <mergeCell ref="H92:K92"/>
    <mergeCell ref="B87:I87"/>
    <mergeCell ref="J87:K87"/>
    <mergeCell ref="B90:K90"/>
    <mergeCell ref="F60:H60"/>
    <mergeCell ref="F61:H61"/>
    <mergeCell ref="I60:J60"/>
    <mergeCell ref="I61:J61"/>
    <mergeCell ref="B65:K65"/>
    <mergeCell ref="B35:K35"/>
    <mergeCell ref="B37:K37"/>
    <mergeCell ref="B57:K57"/>
    <mergeCell ref="B36:K36"/>
    <mergeCell ref="J41:K41"/>
    <mergeCell ref="B40:C41"/>
    <mergeCell ref="D40:E40"/>
    <mergeCell ref="F40:G40"/>
    <mergeCell ref="H40:I40"/>
    <mergeCell ref="J40:K40"/>
    <mergeCell ref="D41:E41"/>
    <mergeCell ref="F41:G41"/>
    <mergeCell ref="H41:I41"/>
    <mergeCell ref="B64:K64"/>
    <mergeCell ref="F26:G26"/>
    <mergeCell ref="B26:C26"/>
    <mergeCell ref="B32:C32"/>
    <mergeCell ref="F32:G32"/>
    <mergeCell ref="B68:K69"/>
    <mergeCell ref="B70:K70"/>
    <mergeCell ref="B61:C61"/>
    <mergeCell ref="B55:H55"/>
    <mergeCell ref="B56:K56"/>
    <mergeCell ref="D46:E46"/>
    <mergeCell ref="B33:C33"/>
    <mergeCell ref="F28:G28"/>
    <mergeCell ref="B29:C29"/>
    <mergeCell ref="F29:G29"/>
    <mergeCell ref="B30:C30"/>
    <mergeCell ref="F30:G30"/>
    <mergeCell ref="F54:G54"/>
    <mergeCell ref="F51:G51"/>
    <mergeCell ref="D52:E52"/>
    <mergeCell ref="F52:G52"/>
    <mergeCell ref="B46:C46"/>
    <mergeCell ref="D54:E54"/>
    <mergeCell ref="B44:K44"/>
    <mergeCell ref="D45:E4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 desplegables'!$D$65:$D$67</xm:f>
          </x14:formula1>
          <xm:sqref>B52:B54</xm:sqref>
        </x14:dataValidation>
        <x14:dataValidation type="list" allowBlank="1" showInputMessage="1" showErrorMessage="1" xr:uid="{00000000-0002-0000-0100-000001000000}">
          <x14:formula1>
            <xm:f>'Listas desplegables'!$G$56:$G$57</xm:f>
          </x14:formula1>
          <xm:sqref>D5 F5 I5 K5 K8 J87:K89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
  <sheetViews>
    <sheetView topLeftCell="G1" zoomScale="70" zoomScaleNormal="70" workbookViewId="0">
      <selection activeCell="H5" sqref="H5"/>
    </sheetView>
  </sheetViews>
  <sheetFormatPr baseColWidth="10" defaultRowHeight="13.15"/>
  <cols>
    <col min="1" max="1" width="26.35546875" customWidth="1"/>
    <col min="2" max="2" width="89.35546875" customWidth="1"/>
    <col min="4" max="4" width="33.140625" customWidth="1"/>
    <col min="5" max="5" width="115" customWidth="1"/>
    <col min="7" max="7" width="35.35546875" customWidth="1"/>
    <col min="8" max="8" width="92.640625" customWidth="1"/>
    <col min="10" max="10" width="16.640625" customWidth="1"/>
    <col min="11" max="11" width="88.35546875" customWidth="1"/>
  </cols>
  <sheetData>
    <row r="1" spans="1:11">
      <c r="A1" s="500" t="s">
        <v>1632</v>
      </c>
      <c r="B1" s="500"/>
      <c r="D1" s="501" t="s">
        <v>1635</v>
      </c>
      <c r="E1" s="501"/>
      <c r="G1" s="501" t="s">
        <v>1648</v>
      </c>
      <c r="H1" s="501"/>
      <c r="J1" s="501" t="s">
        <v>1660</v>
      </c>
      <c r="K1" s="50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6"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7.7" customHeight="1">
      <c r="A12" s="65"/>
      <c r="B12" s="65"/>
      <c r="D12" s="70" t="s">
        <v>1680</v>
      </c>
      <c r="E12" s="65" t="s">
        <v>1681</v>
      </c>
    </row>
    <row r="13" spans="1:11" ht="353.65">
      <c r="D13" s="70" t="s">
        <v>1682</v>
      </c>
      <c r="E13" s="65" t="s">
        <v>1685</v>
      </c>
    </row>
    <row r="14" spans="1:11" ht="275.25">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5" customHeight="1">
      <c r="D19" s="65" t="s">
        <v>1697</v>
      </c>
      <c r="E19" s="65" t="s">
        <v>1695</v>
      </c>
    </row>
    <row r="20" spans="4:5" ht="78.75">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K23"/>
  <sheetViews>
    <sheetView showGridLines="0" workbookViewId="0">
      <selection activeCell="B16" sqref="B16"/>
    </sheetView>
  </sheetViews>
  <sheetFormatPr baseColWidth="10" defaultRowHeight="13.15"/>
  <cols>
    <col min="1" max="1" width="25.85546875" customWidth="1"/>
    <col min="2" max="2" width="49.35546875" customWidth="1"/>
    <col min="8" max="8" width="15.140625" customWidth="1"/>
    <col min="9" max="9" width="11.140625" customWidth="1"/>
    <col min="11" max="11" width="13" bestFit="1" customWidth="1"/>
    <col min="12" max="12" width="12.85546875" bestFit="1" customWidth="1"/>
  </cols>
  <sheetData>
    <row r="1" spans="1:11" ht="16.149999999999999">
      <c r="A1" s="62"/>
      <c r="B1" s="62"/>
      <c r="C1" s="62"/>
      <c r="D1" s="62"/>
      <c r="E1" s="62"/>
    </row>
    <row r="2" spans="1:11" ht="16.149999999999999">
      <c r="A2" s="62" t="s">
        <v>1608</v>
      </c>
      <c r="B2" s="63" t="s">
        <v>1607</v>
      </c>
      <c r="C2" s="62"/>
      <c r="D2" s="62"/>
      <c r="E2" s="62"/>
    </row>
    <row r="3" spans="1:11" ht="16.149999999999999">
      <c r="A3" s="62"/>
      <c r="B3" s="62"/>
      <c r="C3" s="62"/>
      <c r="D3" s="62"/>
      <c r="E3" s="62"/>
    </row>
    <row r="4" spans="1:11" ht="16.149999999999999">
      <c r="A4" s="62" t="s">
        <v>1609</v>
      </c>
      <c r="B4" s="62"/>
      <c r="C4" s="62"/>
      <c r="D4" s="62"/>
      <c r="E4" s="62"/>
      <c r="I4" s="1" t="s">
        <v>1610</v>
      </c>
      <c r="J4" s="1" t="s">
        <v>1611</v>
      </c>
    </row>
    <row r="5" spans="1:11" ht="16.149999999999999">
      <c r="A5" s="62" t="s">
        <v>1463</v>
      </c>
      <c r="B5" s="62"/>
      <c r="C5" s="62"/>
      <c r="I5" s="62" t="s">
        <v>284</v>
      </c>
      <c r="J5" s="62" t="s">
        <v>285</v>
      </c>
      <c r="K5" t="b">
        <f t="shared" ref="K5:K17" si="0">OR(I5="NO",J5="NO")</f>
        <v>1</v>
      </c>
    </row>
    <row r="6" spans="1:11" ht="16.149999999999999">
      <c r="A6" s="62" t="s">
        <v>1464</v>
      </c>
      <c r="B6" s="62"/>
      <c r="C6" s="62"/>
      <c r="I6" s="62" t="s">
        <v>284</v>
      </c>
      <c r="J6" s="62" t="s">
        <v>284</v>
      </c>
      <c r="K6" t="b">
        <f t="shared" si="0"/>
        <v>0</v>
      </c>
    </row>
    <row r="7" spans="1:11" ht="16.149999999999999">
      <c r="A7" s="62" t="s">
        <v>1465</v>
      </c>
      <c r="B7" s="62"/>
      <c r="C7" s="62"/>
      <c r="I7" s="62" t="s">
        <v>284</v>
      </c>
      <c r="J7" s="62" t="s">
        <v>284</v>
      </c>
      <c r="K7" t="b">
        <f t="shared" si="0"/>
        <v>0</v>
      </c>
    </row>
    <row r="8" spans="1:11" ht="16.149999999999999">
      <c r="A8" s="62" t="s">
        <v>1466</v>
      </c>
      <c r="B8" s="62"/>
      <c r="C8" s="62"/>
      <c r="I8" s="62" t="s">
        <v>284</v>
      </c>
      <c r="J8" s="62" t="s">
        <v>284</v>
      </c>
      <c r="K8" t="b">
        <f t="shared" si="0"/>
        <v>0</v>
      </c>
    </row>
    <row r="9" spans="1:11" ht="16.149999999999999">
      <c r="A9" s="62" t="s">
        <v>1467</v>
      </c>
      <c r="B9" s="62"/>
      <c r="C9" s="62"/>
      <c r="I9" s="62" t="str">
        <f>IF($B$2="VIABILIDAD","NO","SI")</f>
        <v>NO</v>
      </c>
      <c r="J9" s="62" t="s">
        <v>284</v>
      </c>
      <c r="K9" t="b">
        <f t="shared" si="0"/>
        <v>1</v>
      </c>
    </row>
    <row r="10" spans="1:11" ht="16.149999999999999">
      <c r="A10" s="62" t="s">
        <v>1468</v>
      </c>
      <c r="B10" s="62"/>
      <c r="C10" s="62"/>
      <c r="I10" s="62" t="str">
        <f t="shared" ref="I10:I15" si="1">IF($B$2="VIABILIDAD","NO","SI")</f>
        <v>NO</v>
      </c>
      <c r="J10" s="62" t="s">
        <v>284</v>
      </c>
      <c r="K10" t="b">
        <f t="shared" si="0"/>
        <v>1</v>
      </c>
    </row>
    <row r="11" spans="1:11" ht="16.149999999999999">
      <c r="A11" s="62" t="s">
        <v>1469</v>
      </c>
      <c r="B11" s="62"/>
      <c r="C11" s="62"/>
      <c r="I11" s="62" t="str">
        <f t="shared" si="1"/>
        <v>NO</v>
      </c>
      <c r="J11" s="62" t="s">
        <v>284</v>
      </c>
      <c r="K11" t="b">
        <f t="shared" si="0"/>
        <v>1</v>
      </c>
    </row>
    <row r="12" spans="1:11" ht="16.149999999999999">
      <c r="A12" s="62" t="s">
        <v>1470</v>
      </c>
      <c r="B12" s="62"/>
      <c r="C12" s="62"/>
      <c r="I12" s="62" t="s">
        <v>284</v>
      </c>
      <c r="J12" s="62" t="s">
        <v>284</v>
      </c>
      <c r="K12" t="b">
        <f t="shared" si="0"/>
        <v>0</v>
      </c>
    </row>
    <row r="13" spans="1:11" ht="16.149999999999999">
      <c r="A13" s="62" t="s">
        <v>1471</v>
      </c>
      <c r="B13" s="62"/>
      <c r="C13" s="62"/>
      <c r="I13" s="62" t="str">
        <f t="shared" si="1"/>
        <v>NO</v>
      </c>
      <c r="J13" s="62" t="s">
        <v>284</v>
      </c>
      <c r="K13" t="b">
        <f t="shared" si="0"/>
        <v>1</v>
      </c>
    </row>
    <row r="14" spans="1:11" ht="16.149999999999999">
      <c r="A14" s="62" t="s">
        <v>1472</v>
      </c>
      <c r="B14" s="62"/>
      <c r="C14" s="62"/>
      <c r="I14" s="62" t="str">
        <f t="shared" si="1"/>
        <v>NO</v>
      </c>
      <c r="J14" s="62" t="s">
        <v>284</v>
      </c>
      <c r="K14" t="b">
        <f t="shared" si="0"/>
        <v>1</v>
      </c>
    </row>
    <row r="15" spans="1:11" ht="16.149999999999999">
      <c r="A15" s="62" t="s">
        <v>1473</v>
      </c>
      <c r="B15" s="62"/>
      <c r="C15" s="62"/>
      <c r="I15" s="62" t="str">
        <f t="shared" si="1"/>
        <v>NO</v>
      </c>
      <c r="J15" s="62" t="s">
        <v>284</v>
      </c>
      <c r="K15" t="b">
        <f t="shared" si="0"/>
        <v>1</v>
      </c>
    </row>
    <row r="16" spans="1:11" ht="16.149999999999999">
      <c r="A16" s="62" t="s">
        <v>1600</v>
      </c>
      <c r="B16" s="62"/>
      <c r="C16" s="62"/>
      <c r="I16" s="62" t="s">
        <v>284</v>
      </c>
      <c r="J16" s="62" t="s">
        <v>284</v>
      </c>
      <c r="K16" t="b">
        <f t="shared" si="0"/>
        <v>0</v>
      </c>
    </row>
    <row r="17" spans="1:11" ht="16.149999999999999">
      <c r="A17" s="62" t="s">
        <v>1601</v>
      </c>
      <c r="B17" s="62"/>
      <c r="C17" s="62"/>
      <c r="I17" s="62" t="s">
        <v>284</v>
      </c>
      <c r="J17" s="62" t="s">
        <v>284</v>
      </c>
      <c r="K17" t="b">
        <f t="shared" si="0"/>
        <v>0</v>
      </c>
    </row>
    <row r="18" spans="1:11" ht="16.149999999999999">
      <c r="A18" s="62"/>
      <c r="B18" s="62"/>
      <c r="C18" s="62"/>
      <c r="H18" s="62"/>
      <c r="I18" s="62"/>
    </row>
    <row r="19" spans="1:11" ht="16.149999999999999">
      <c r="A19" s="62"/>
      <c r="B19" s="62"/>
      <c r="C19" s="62"/>
      <c r="H19" s="62"/>
      <c r="I19" s="62"/>
    </row>
    <row r="21" spans="1:11">
      <c r="A21" s="508" t="s">
        <v>1463</v>
      </c>
      <c r="B21" s="509"/>
      <c r="C21" s="509"/>
      <c r="D21" s="509"/>
      <c r="E21" s="509"/>
      <c r="F21" s="509"/>
      <c r="G21" s="509"/>
      <c r="H21" s="509"/>
      <c r="I21" s="509"/>
      <c r="J21" s="510"/>
      <c r="K21" t="b">
        <f>$K$5</f>
        <v>1</v>
      </c>
    </row>
    <row r="22" spans="1:11" ht="23.65">
      <c r="A22" s="502" t="s">
        <v>9</v>
      </c>
      <c r="B22" s="503"/>
      <c r="C22" s="504"/>
      <c r="D22" s="60" t="s">
        <v>1459</v>
      </c>
      <c r="E22" s="502" t="s">
        <v>11</v>
      </c>
      <c r="F22" s="503"/>
      <c r="G22" s="503"/>
      <c r="H22" s="503"/>
      <c r="I22" s="503"/>
      <c r="J22" s="504"/>
      <c r="K22" t="b">
        <f>$K$5</f>
        <v>1</v>
      </c>
    </row>
    <row r="23" spans="1:11">
      <c r="A23" s="505" t="s">
        <v>1602</v>
      </c>
      <c r="B23" s="506"/>
      <c r="C23" s="507"/>
      <c r="D23" s="61" t="s">
        <v>1460</v>
      </c>
      <c r="E23" s="505" t="s">
        <v>1603</v>
      </c>
      <c r="F23" s="506"/>
      <c r="G23" s="506"/>
      <c r="H23" s="506"/>
      <c r="I23" s="506"/>
      <c r="J23" s="50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'Listas desplegables'!$A$242:$A$244</xm:f>
          </x14:formula1>
          <xm:sqref>D23</xm:sqref>
        </x14:dataValidation>
        <x14:dataValidation type="list" allowBlank="1" showInputMessage="1" showErrorMessage="1" xr:uid="{00000000-0002-0000-0300-000001000000}">
          <x14:formula1>
            <xm:f>'Listas desplegables'!$A$186:$A$187</xm:f>
          </x14:formula1>
          <xm:sqref>B2:B3</xm:sqref>
        </x14:dataValidation>
        <x14:dataValidation type="list" allowBlank="1" showInputMessage="1" showErrorMessage="1" xr:uid="{00000000-0002-0000-0300-000002000000}">
          <x14:formula1>
            <xm:f>'Listas desplegables'!$A$278:$A$279</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K297"/>
  <sheetViews>
    <sheetView topLeftCell="A241" zoomScale="70" zoomScaleNormal="70" workbookViewId="0">
      <selection activeCell="B265" sqref="B265"/>
    </sheetView>
  </sheetViews>
  <sheetFormatPr baseColWidth="10" defaultColWidth="8.85546875" defaultRowHeight="13.15"/>
  <cols>
    <col min="1" max="1" width="21.35546875" style="16" customWidth="1"/>
    <col min="2" max="2" width="22.640625" style="16" customWidth="1"/>
    <col min="3" max="3" width="17.140625" style="16" customWidth="1"/>
    <col min="4" max="4" width="20.35546875" style="16" customWidth="1"/>
    <col min="5" max="5" width="17.640625" style="16" customWidth="1"/>
    <col min="6" max="6" width="15.140625" style="16" customWidth="1"/>
    <col min="7" max="7" width="11.35546875" style="16" customWidth="1"/>
    <col min="8" max="8" width="11.640625" style="16" customWidth="1"/>
    <col min="9" max="9" width="17.140625" style="16" customWidth="1"/>
    <col min="10" max="10" width="21" style="16" customWidth="1"/>
    <col min="11" max="16384" width="8.85546875" style="16"/>
  </cols>
  <sheetData>
    <row r="1" spans="1:10" ht="21.75" customHeight="1">
      <c r="A1" s="628"/>
      <c r="B1" s="628"/>
      <c r="C1" s="628"/>
      <c r="D1" s="628"/>
      <c r="E1" s="628"/>
      <c r="F1" s="628"/>
      <c r="G1" s="628"/>
      <c r="H1" s="628"/>
      <c r="I1" s="617" t="s">
        <v>2</v>
      </c>
      <c r="J1" s="618"/>
    </row>
    <row r="2" spans="1:10" ht="28.5" customHeight="1">
      <c r="A2" s="628"/>
      <c r="B2" s="628"/>
      <c r="C2" s="628"/>
      <c r="D2" s="628"/>
      <c r="E2" s="628"/>
      <c r="F2" s="628"/>
      <c r="G2" s="628"/>
      <c r="H2" s="628"/>
      <c r="I2" s="617" t="s">
        <v>3</v>
      </c>
      <c r="J2" s="618"/>
    </row>
    <row r="3" spans="1:10" ht="22.5" customHeight="1">
      <c r="A3" s="619" t="s">
        <v>0</v>
      </c>
      <c r="B3" s="620"/>
      <c r="C3" s="620"/>
      <c r="D3" s="620"/>
      <c r="E3" s="620"/>
      <c r="F3" s="620"/>
      <c r="G3" s="620"/>
      <c r="H3" s="620"/>
      <c r="I3" s="620"/>
      <c r="J3" s="620"/>
    </row>
    <row r="4" spans="1:10" ht="20.25" customHeight="1">
      <c r="A4" s="621" t="s">
        <v>1453</v>
      </c>
      <c r="B4" s="622"/>
      <c r="C4" s="622"/>
      <c r="D4" s="622"/>
      <c r="E4" s="622"/>
      <c r="F4" s="622"/>
      <c r="G4" s="622"/>
      <c r="H4" s="622"/>
      <c r="I4" s="622"/>
      <c r="J4" s="622"/>
    </row>
    <row r="5" spans="1:10" ht="49.5" customHeight="1">
      <c r="A5" s="623" t="s">
        <v>1512</v>
      </c>
      <c r="B5" s="624"/>
      <c r="C5" s="624"/>
      <c r="D5" s="624"/>
      <c r="E5" s="624"/>
      <c r="F5" s="624"/>
      <c r="G5" s="624"/>
      <c r="H5" s="624"/>
      <c r="I5" s="624"/>
      <c r="J5" s="624"/>
    </row>
    <row r="6" spans="1:10" ht="51.75" customHeight="1">
      <c r="A6" s="625" t="s">
        <v>1444</v>
      </c>
      <c r="B6" s="626"/>
      <c r="C6" s="626"/>
      <c r="D6" s="626"/>
      <c r="E6" s="626"/>
      <c r="F6" s="626"/>
      <c r="G6" s="626"/>
      <c r="H6" s="626"/>
      <c r="I6" s="626"/>
      <c r="J6" s="626"/>
    </row>
    <row r="7" spans="1:10" ht="17.25" customHeight="1">
      <c r="A7" s="629" t="s">
        <v>4</v>
      </c>
      <c r="B7" s="629"/>
      <c r="C7" s="629"/>
      <c r="D7" s="629"/>
      <c r="E7" s="629"/>
      <c r="F7" s="629"/>
      <c r="G7" s="629"/>
      <c r="H7" s="629"/>
      <c r="I7" s="629"/>
      <c r="J7" s="629"/>
    </row>
    <row r="8" spans="1:10" ht="27.95" customHeight="1">
      <c r="A8" s="41" t="s">
        <v>5</v>
      </c>
      <c r="B8" s="515" t="s">
        <v>1568</v>
      </c>
      <c r="C8" s="515"/>
      <c r="D8" s="515"/>
      <c r="E8" s="515"/>
      <c r="F8" s="538" t="s">
        <v>6</v>
      </c>
      <c r="G8" s="538"/>
      <c r="H8" s="615" t="s">
        <v>1566</v>
      </c>
      <c r="I8" s="615"/>
      <c r="J8" s="615"/>
    </row>
    <row r="9" spans="1:10" ht="35.25" customHeight="1">
      <c r="A9" s="41" t="s">
        <v>1507</v>
      </c>
      <c r="B9" s="35" t="s">
        <v>1510</v>
      </c>
      <c r="C9" s="41" t="s">
        <v>1517</v>
      </c>
      <c r="D9" s="515" t="s">
        <v>320</v>
      </c>
      <c r="E9" s="515"/>
      <c r="F9" s="538" t="s">
        <v>289</v>
      </c>
      <c r="G9" s="538"/>
      <c r="H9" s="515" t="s">
        <v>1562</v>
      </c>
      <c r="I9" s="515"/>
      <c r="J9" s="515"/>
    </row>
    <row r="10" spans="1:10" ht="30" customHeight="1">
      <c r="A10" s="15" t="s">
        <v>1508</v>
      </c>
      <c r="B10" s="35" t="s">
        <v>1498</v>
      </c>
      <c r="C10" s="41" t="s">
        <v>18</v>
      </c>
      <c r="D10" s="515" t="s">
        <v>1567</v>
      </c>
      <c r="E10" s="515"/>
      <c r="F10" s="538" t="s">
        <v>1</v>
      </c>
      <c r="G10" s="538"/>
      <c r="H10" s="515" t="s">
        <v>1569</v>
      </c>
      <c r="I10" s="515"/>
      <c r="J10" s="515"/>
    </row>
    <row r="11" spans="1:10" ht="27.95" customHeight="1">
      <c r="A11" s="41" t="s">
        <v>7</v>
      </c>
      <c r="B11" s="42" t="s">
        <v>112</v>
      </c>
      <c r="C11" s="41" t="s">
        <v>1530</v>
      </c>
      <c r="D11" s="515" t="s">
        <v>1565</v>
      </c>
      <c r="E11" s="515"/>
      <c r="F11" s="538" t="s">
        <v>1531</v>
      </c>
      <c r="G11" s="538"/>
      <c r="H11" s="515" t="s">
        <v>1544</v>
      </c>
      <c r="I11" s="515"/>
      <c r="J11" s="515"/>
    </row>
    <row r="12" spans="1:10" ht="31.5" customHeight="1">
      <c r="A12" s="15" t="s">
        <v>1532</v>
      </c>
      <c r="B12" s="42" t="s">
        <v>325</v>
      </c>
      <c r="C12" s="15" t="s">
        <v>290</v>
      </c>
      <c r="D12" s="540">
        <v>15</v>
      </c>
      <c r="E12" s="540"/>
      <c r="F12" s="541" t="s">
        <v>321</v>
      </c>
      <c r="G12" s="541"/>
      <c r="H12" s="516" t="s">
        <v>316</v>
      </c>
      <c r="I12" s="516"/>
      <c r="J12" s="516"/>
    </row>
    <row r="13" spans="1:10" ht="23.25" customHeight="1">
      <c r="A13" s="541" t="s">
        <v>1527</v>
      </c>
      <c r="B13" s="541"/>
      <c r="C13" s="541"/>
      <c r="D13" s="541"/>
      <c r="E13" s="541"/>
      <c r="F13" s="541"/>
      <c r="G13" s="541"/>
      <c r="H13" s="541"/>
      <c r="I13" s="541"/>
      <c r="J13" s="541"/>
    </row>
    <row r="14" spans="1:10" ht="24.75" customHeight="1">
      <c r="A14" s="541" t="s">
        <v>1528</v>
      </c>
      <c r="B14" s="541"/>
      <c r="C14" s="541"/>
      <c r="D14" s="627" t="s">
        <v>1522</v>
      </c>
      <c r="E14" s="627"/>
      <c r="F14" s="627"/>
      <c r="G14" s="627"/>
      <c r="H14" s="627"/>
      <c r="I14" s="627"/>
      <c r="J14" s="627"/>
    </row>
    <row r="15" spans="1:10" ht="40.5" customHeight="1">
      <c r="A15" s="41" t="s">
        <v>1519</v>
      </c>
      <c r="B15" s="41" t="s">
        <v>1520</v>
      </c>
      <c r="C15" s="41" t="s">
        <v>326</v>
      </c>
      <c r="D15" s="542" t="s">
        <v>1570</v>
      </c>
      <c r="E15" s="542"/>
      <c r="F15" s="538" t="s">
        <v>1523</v>
      </c>
      <c r="G15" s="538"/>
      <c r="H15" s="541" t="s">
        <v>1519</v>
      </c>
      <c r="I15" s="541"/>
      <c r="J15" s="15" t="s">
        <v>1524</v>
      </c>
    </row>
    <row r="16" spans="1:10" ht="20.45" customHeight="1">
      <c r="A16" s="38">
        <v>1200</v>
      </c>
      <c r="B16" s="37" t="s">
        <v>134</v>
      </c>
      <c r="C16" s="36" t="s">
        <v>327</v>
      </c>
      <c r="D16" s="523" t="s">
        <v>1571</v>
      </c>
      <c r="E16" s="523"/>
      <c r="F16" s="524" t="s">
        <v>133</v>
      </c>
      <c r="G16" s="524"/>
      <c r="H16" s="525">
        <v>200</v>
      </c>
      <c r="I16" s="525"/>
      <c r="J16" s="49">
        <v>2021</v>
      </c>
    </row>
    <row r="17" spans="1:10" ht="20.45" customHeight="1">
      <c r="A17" s="38">
        <v>5000000</v>
      </c>
      <c r="B17" s="37" t="s">
        <v>287</v>
      </c>
      <c r="C17" s="36" t="s">
        <v>328</v>
      </c>
      <c r="D17" s="523" t="s">
        <v>1572</v>
      </c>
      <c r="E17" s="523"/>
      <c r="F17" s="524" t="s">
        <v>1526</v>
      </c>
      <c r="G17" s="524"/>
      <c r="H17" s="525">
        <v>100</v>
      </c>
      <c r="I17" s="525"/>
      <c r="J17" s="49">
        <v>2022</v>
      </c>
    </row>
    <row r="18" spans="1:10" ht="20.45" customHeight="1">
      <c r="A18" s="38"/>
      <c r="B18" s="37"/>
      <c r="C18" s="36"/>
      <c r="D18" s="523"/>
      <c r="E18" s="523"/>
      <c r="F18" s="524"/>
      <c r="G18" s="524"/>
      <c r="H18" s="525"/>
      <c r="I18" s="525"/>
      <c r="J18" s="49"/>
    </row>
    <row r="19" spans="1:10" ht="20.45" customHeight="1">
      <c r="A19" s="38"/>
      <c r="B19" s="37"/>
      <c r="C19" s="36"/>
      <c r="D19" s="523"/>
      <c r="E19" s="523"/>
      <c r="F19" s="524"/>
      <c r="G19" s="524"/>
      <c r="H19" s="525"/>
      <c r="I19" s="525"/>
      <c r="J19" s="49"/>
    </row>
    <row r="20" spans="1:10" ht="20.45" customHeight="1">
      <c r="A20" s="38"/>
      <c r="B20" s="37"/>
      <c r="C20" s="36"/>
      <c r="D20" s="523"/>
      <c r="E20" s="523"/>
      <c r="F20" s="524"/>
      <c r="G20" s="524"/>
      <c r="H20" s="525"/>
      <c r="I20" s="525"/>
      <c r="J20" s="49"/>
    </row>
    <row r="21" spans="1:10" ht="15" customHeight="1">
      <c r="A21" s="514" t="s">
        <v>1529</v>
      </c>
      <c r="B21" s="514"/>
      <c r="C21" s="38">
        <f>SUM(A16:A20)</f>
        <v>5001200</v>
      </c>
      <c r="D21" s="514" t="s">
        <v>1525</v>
      </c>
      <c r="E21" s="514"/>
      <c r="F21" s="514"/>
      <c r="G21" s="514"/>
      <c r="H21" s="543">
        <f>+H16+H17+H18+H19+H20</f>
        <v>300</v>
      </c>
      <c r="I21" s="543"/>
      <c r="J21" s="49"/>
    </row>
    <row r="22" spans="1:10" ht="30" customHeight="1">
      <c r="A22" s="541" t="s">
        <v>8</v>
      </c>
      <c r="B22" s="541"/>
      <c r="C22" s="544">
        <f>C21+H21</f>
        <v>5001500</v>
      </c>
      <c r="D22" s="545"/>
      <c r="E22" s="614" t="s">
        <v>139</v>
      </c>
      <c r="F22" s="614"/>
      <c r="G22" s="614"/>
      <c r="H22" s="614"/>
      <c r="I22" s="614"/>
      <c r="J22" s="614"/>
    </row>
    <row r="23" spans="1:10" ht="21.95" customHeight="1">
      <c r="A23" s="541"/>
      <c r="B23" s="541"/>
      <c r="C23" s="545"/>
      <c r="D23" s="545"/>
      <c r="E23" s="43" t="s">
        <v>1533</v>
      </c>
      <c r="F23" s="28" t="s">
        <v>140</v>
      </c>
      <c r="G23" s="541" t="s">
        <v>288</v>
      </c>
      <c r="H23" s="541"/>
      <c r="I23" s="615" t="s">
        <v>140</v>
      </c>
      <c r="J23" s="615"/>
    </row>
    <row r="24" spans="1:10" ht="35.25" customHeight="1">
      <c r="A24" s="15" t="s">
        <v>1433</v>
      </c>
      <c r="B24" s="39">
        <f>C23+H23</f>
        <v>0</v>
      </c>
      <c r="C24" s="41" t="s">
        <v>286</v>
      </c>
      <c r="D24" s="546"/>
      <c r="E24" s="546"/>
      <c r="F24" s="538" t="s">
        <v>1474</v>
      </c>
      <c r="G24" s="538"/>
      <c r="H24" s="515"/>
      <c r="I24" s="515"/>
      <c r="J24" s="515"/>
    </row>
    <row r="25" spans="1:10" ht="22.5" customHeight="1">
      <c r="A25" s="511" t="s">
        <v>1437</v>
      </c>
      <c r="B25" s="511"/>
      <c r="C25" s="511"/>
      <c r="D25" s="44" t="s">
        <v>22</v>
      </c>
      <c r="E25" s="511" t="s">
        <v>1438</v>
      </c>
      <c r="F25" s="511"/>
      <c r="G25" s="511"/>
      <c r="H25" s="512" t="s">
        <v>22</v>
      </c>
      <c r="I25" s="513"/>
      <c r="J25" s="513"/>
    </row>
    <row r="26" spans="1:10" ht="40.5" customHeight="1">
      <c r="A26" s="30" t="s">
        <v>291</v>
      </c>
      <c r="B26" s="526" t="s">
        <v>1462</v>
      </c>
      <c r="C26" s="526"/>
      <c r="D26" s="526"/>
      <c r="E26" s="526"/>
      <c r="F26" s="526"/>
      <c r="G26" s="526"/>
      <c r="H26" s="526"/>
      <c r="I26" s="526"/>
      <c r="J26" s="526"/>
    </row>
    <row r="27" spans="1:10" ht="40.5" customHeight="1">
      <c r="A27" s="30" t="s">
        <v>1511</v>
      </c>
      <c r="B27" s="526" t="s">
        <v>1458</v>
      </c>
      <c r="C27" s="526"/>
      <c r="D27" s="526"/>
      <c r="E27" s="526"/>
      <c r="F27" s="526"/>
      <c r="G27" s="526"/>
      <c r="H27" s="526"/>
      <c r="I27" s="526"/>
      <c r="J27" s="526"/>
    </row>
    <row r="28" spans="1:10" ht="33.75" customHeight="1">
      <c r="A28" s="541" t="s">
        <v>20</v>
      </c>
      <c r="B28" s="643"/>
      <c r="C28" s="541" t="s">
        <v>21</v>
      </c>
      <c r="D28" s="545"/>
      <c r="E28" s="541" t="s">
        <v>283</v>
      </c>
      <c r="F28" s="541"/>
      <c r="G28" s="541"/>
      <c r="H28" s="541" t="s">
        <v>311</v>
      </c>
      <c r="I28" s="541"/>
      <c r="J28" s="541"/>
    </row>
    <row r="29" spans="1:10" ht="24" customHeight="1">
      <c r="A29" s="541"/>
      <c r="B29" s="643"/>
      <c r="C29" s="541"/>
      <c r="D29" s="545"/>
      <c r="E29" s="42" t="s">
        <v>1559</v>
      </c>
      <c r="F29" s="42" t="s">
        <v>1560</v>
      </c>
      <c r="G29" s="42" t="s">
        <v>1561</v>
      </c>
      <c r="H29" s="42" t="s">
        <v>1559</v>
      </c>
      <c r="I29" s="42" t="s">
        <v>1560</v>
      </c>
      <c r="J29" s="42" t="s">
        <v>1561</v>
      </c>
    </row>
    <row r="30" spans="1:10" ht="15.95" customHeight="1">
      <c r="A30" s="541"/>
      <c r="B30" s="643"/>
      <c r="C30" s="541"/>
      <c r="D30" s="545"/>
      <c r="E30" s="28" t="s">
        <v>285</v>
      </c>
      <c r="F30" s="28" t="s">
        <v>284</v>
      </c>
      <c r="G30" s="28" t="s">
        <v>285</v>
      </c>
      <c r="H30" s="28" t="s">
        <v>284</v>
      </c>
      <c r="I30" s="28" t="s">
        <v>284</v>
      </c>
      <c r="J30" s="28" t="s">
        <v>285</v>
      </c>
    </row>
    <row r="31" spans="1:10" ht="9.9499999999999993" customHeight="1">
      <c r="A31" s="539"/>
      <c r="B31" s="539"/>
      <c r="C31" s="539"/>
      <c r="D31" s="539"/>
      <c r="E31" s="539"/>
      <c r="F31" s="539"/>
      <c r="G31" s="539"/>
      <c r="H31" s="539"/>
      <c r="I31" s="539"/>
    </row>
    <row r="32" spans="1:10" ht="19.5" customHeight="1">
      <c r="A32" s="527" t="s">
        <v>1445</v>
      </c>
      <c r="B32" s="527"/>
      <c r="C32" s="527"/>
      <c r="D32" s="527"/>
      <c r="E32" s="527"/>
      <c r="F32" s="527"/>
      <c r="G32" s="527"/>
      <c r="H32" s="527"/>
      <c r="I32" s="527"/>
      <c r="J32" s="527"/>
    </row>
    <row r="33" spans="1:10" ht="14.25" customHeight="1">
      <c r="A33" s="528" t="s">
        <v>1440</v>
      </c>
      <c r="B33" s="528"/>
      <c r="C33" s="528"/>
      <c r="D33" s="528"/>
      <c r="E33" s="528"/>
      <c r="F33" s="528"/>
      <c r="G33" s="528"/>
      <c r="H33" s="528"/>
      <c r="I33" s="528"/>
      <c r="J33" s="528"/>
    </row>
    <row r="34" spans="1:10" ht="15" customHeight="1">
      <c r="A34" s="534" t="s">
        <v>1441</v>
      </c>
      <c r="B34" s="534"/>
      <c r="C34" s="534"/>
      <c r="D34" s="534"/>
      <c r="E34" s="534"/>
      <c r="F34" s="534"/>
      <c r="G34" s="534"/>
      <c r="H34" s="534"/>
      <c r="I34" s="534"/>
      <c r="J34" s="534"/>
    </row>
    <row r="35" spans="1:10" ht="15" customHeight="1">
      <c r="A35" s="632" t="s">
        <v>1443</v>
      </c>
      <c r="B35" s="632"/>
      <c r="C35" s="632"/>
      <c r="D35" s="632"/>
      <c r="E35" s="632"/>
      <c r="F35" s="632"/>
      <c r="G35" s="632"/>
      <c r="H35" s="632"/>
      <c r="I35" s="632"/>
      <c r="J35" s="632"/>
    </row>
    <row r="36" spans="1:10" ht="14.25" customHeight="1">
      <c r="A36" s="534" t="s">
        <v>331</v>
      </c>
      <c r="B36" s="534"/>
      <c r="C36" s="534"/>
      <c r="D36" s="534"/>
      <c r="E36" s="534"/>
      <c r="F36" s="534"/>
      <c r="G36" s="534"/>
      <c r="H36" s="534"/>
      <c r="I36" s="534"/>
      <c r="J36" s="534"/>
    </row>
    <row r="37" spans="1:10">
      <c r="A37" s="633" t="s">
        <v>1442</v>
      </c>
      <c r="B37" s="633"/>
      <c r="C37" s="633"/>
      <c r="D37" s="633"/>
      <c r="E37" s="633"/>
      <c r="F37" s="633"/>
      <c r="G37" s="633"/>
      <c r="H37" s="633"/>
      <c r="I37" s="633"/>
      <c r="J37" s="633"/>
    </row>
    <row r="38" spans="1:10" ht="19.5" hidden="1" customHeight="1">
      <c r="A38" s="535" t="s">
        <v>296</v>
      </c>
      <c r="B38" s="536"/>
      <c r="C38" s="536"/>
      <c r="D38" s="536"/>
      <c r="E38" s="536"/>
      <c r="F38" s="536"/>
      <c r="G38" s="536"/>
      <c r="H38" s="536"/>
      <c r="I38" s="537"/>
    </row>
    <row r="39" spans="1:10" ht="21.75" hidden="1" customHeight="1">
      <c r="A39" s="517" t="s">
        <v>9</v>
      </c>
      <c r="B39" s="518"/>
      <c r="C39" s="519"/>
      <c r="D39" s="17" t="s">
        <v>148</v>
      </c>
      <c r="E39" s="517" t="s">
        <v>11</v>
      </c>
      <c r="F39" s="518"/>
      <c r="G39" s="518"/>
      <c r="H39" s="518"/>
      <c r="I39" s="519"/>
    </row>
    <row r="40" spans="1:10" ht="51.95" hidden="1" customHeight="1">
      <c r="A40" s="520" t="s">
        <v>145</v>
      </c>
      <c r="B40" s="521"/>
      <c r="C40" s="522"/>
      <c r="D40" s="13" t="s">
        <v>10</v>
      </c>
      <c r="E40" s="520" t="s">
        <v>229</v>
      </c>
      <c r="F40" s="521"/>
      <c r="G40" s="521"/>
      <c r="H40" s="521"/>
      <c r="I40" s="522"/>
    </row>
    <row r="41" spans="1:10" ht="66" hidden="1" customHeight="1">
      <c r="A41" s="552" t="s">
        <v>146</v>
      </c>
      <c r="B41" s="553"/>
      <c r="C41" s="554"/>
      <c r="D41" s="13" t="s">
        <v>140</v>
      </c>
      <c r="E41" s="560" t="s">
        <v>143</v>
      </c>
      <c r="F41" s="561"/>
      <c r="G41" s="561"/>
      <c r="H41" s="561"/>
      <c r="I41" s="562"/>
    </row>
    <row r="42" spans="1:10" ht="22.5" hidden="1" customHeight="1">
      <c r="A42" s="555"/>
      <c r="B42" s="556"/>
      <c r="C42" s="557"/>
      <c r="D42" s="13" t="s">
        <v>10</v>
      </c>
      <c r="E42" s="560" t="s">
        <v>142</v>
      </c>
      <c r="F42" s="561"/>
      <c r="G42" s="561"/>
      <c r="H42" s="561"/>
      <c r="I42" s="562"/>
    </row>
    <row r="43" spans="1:10" ht="20.45" hidden="1" customHeight="1">
      <c r="A43" s="547"/>
      <c r="B43" s="558"/>
      <c r="C43" s="559"/>
      <c r="D43" s="13" t="s">
        <v>140</v>
      </c>
      <c r="E43" s="560" t="s">
        <v>144</v>
      </c>
      <c r="F43" s="561"/>
      <c r="G43" s="561"/>
      <c r="H43" s="561"/>
      <c r="I43" s="562"/>
    </row>
    <row r="44" spans="1:10" ht="36.950000000000003" hidden="1" customHeight="1">
      <c r="A44" s="563" t="s">
        <v>230</v>
      </c>
      <c r="B44" s="521"/>
      <c r="C44" s="522"/>
      <c r="D44" s="13" t="s">
        <v>10</v>
      </c>
      <c r="E44" s="564"/>
      <c r="F44" s="565"/>
      <c r="G44" s="565"/>
      <c r="H44" s="565"/>
      <c r="I44" s="566"/>
    </row>
    <row r="45" spans="1:10" ht="48.75" hidden="1" customHeight="1">
      <c r="A45" s="520" t="s">
        <v>147</v>
      </c>
      <c r="B45" s="521"/>
      <c r="C45" s="522"/>
      <c r="D45" s="13" t="s">
        <v>10</v>
      </c>
      <c r="E45" s="564"/>
      <c r="F45" s="565"/>
      <c r="G45" s="565"/>
      <c r="H45" s="565"/>
      <c r="I45" s="566"/>
    </row>
    <row r="46" spans="1:10" ht="23.45" hidden="1" customHeight="1"/>
    <row r="47" spans="1:10" ht="21.75" hidden="1" customHeight="1">
      <c r="A47" s="567" t="s">
        <v>298</v>
      </c>
      <c r="B47" s="532"/>
      <c r="C47" s="532"/>
      <c r="D47" s="532"/>
      <c r="E47" s="532"/>
      <c r="F47" s="532"/>
      <c r="G47" s="532"/>
      <c r="H47" s="532"/>
      <c r="I47" s="533"/>
    </row>
    <row r="48" spans="1:10" hidden="1">
      <c r="A48" s="534" t="s">
        <v>9</v>
      </c>
      <c r="B48" s="534"/>
      <c r="C48" s="534"/>
      <c r="D48" s="25" t="s">
        <v>10</v>
      </c>
      <c r="E48" s="534" t="s">
        <v>11</v>
      </c>
      <c r="F48" s="534"/>
      <c r="G48" s="534"/>
      <c r="H48" s="534"/>
      <c r="I48" s="534"/>
    </row>
    <row r="49" spans="1:9" ht="30" hidden="1" customHeight="1">
      <c r="A49" s="551" t="s">
        <v>12</v>
      </c>
      <c r="B49" s="551"/>
      <c r="C49" s="551"/>
      <c r="D49" s="13" t="s">
        <v>141</v>
      </c>
      <c r="E49" s="529"/>
      <c r="F49" s="529"/>
      <c r="G49" s="529"/>
      <c r="H49" s="529"/>
      <c r="I49" s="529"/>
    </row>
    <row r="50" spans="1:9" hidden="1">
      <c r="A50" s="530"/>
      <c r="B50" s="530"/>
      <c r="C50" s="530"/>
      <c r="D50" s="530"/>
      <c r="E50" s="530"/>
      <c r="F50" s="530"/>
      <c r="G50" s="530"/>
      <c r="H50" s="530"/>
      <c r="I50" s="530"/>
    </row>
    <row r="51" spans="1:9" ht="21" hidden="1" customHeight="1">
      <c r="A51" s="531" t="s">
        <v>297</v>
      </c>
      <c r="B51" s="532"/>
      <c r="C51" s="532"/>
      <c r="D51" s="532"/>
      <c r="E51" s="532"/>
      <c r="F51" s="532"/>
      <c r="G51" s="532"/>
      <c r="H51" s="532"/>
      <c r="I51" s="533"/>
    </row>
    <row r="52" spans="1:9" hidden="1">
      <c r="A52" s="534" t="s">
        <v>9</v>
      </c>
      <c r="B52" s="534"/>
      <c r="C52" s="534"/>
      <c r="D52" s="17" t="s">
        <v>148</v>
      </c>
      <c r="E52" s="534" t="s">
        <v>11</v>
      </c>
      <c r="F52" s="534"/>
      <c r="G52" s="534"/>
      <c r="H52" s="534"/>
      <c r="I52" s="534"/>
    </row>
    <row r="53" spans="1:9" ht="145.5" hidden="1" customHeight="1">
      <c r="A53" s="547" t="s">
        <v>153</v>
      </c>
      <c r="B53" s="548"/>
      <c r="C53" s="549"/>
      <c r="D53" s="13" t="s">
        <v>10</v>
      </c>
      <c r="E53" s="550"/>
      <c r="F53" s="550"/>
      <c r="G53" s="550"/>
      <c r="H53" s="550"/>
      <c r="I53" s="550"/>
    </row>
    <row r="54" spans="1:9" ht="36" hidden="1" customHeight="1">
      <c r="A54" s="520" t="s">
        <v>149</v>
      </c>
      <c r="B54" s="521"/>
      <c r="C54" s="522"/>
      <c r="D54" s="13" t="s">
        <v>10</v>
      </c>
      <c r="E54" s="529"/>
      <c r="F54" s="529"/>
      <c r="G54" s="529"/>
      <c r="H54" s="529"/>
      <c r="I54" s="529"/>
    </row>
    <row r="55" spans="1:9" ht="159.94999999999999" hidden="1" customHeight="1">
      <c r="A55" s="563" t="s">
        <v>231</v>
      </c>
      <c r="B55" s="569"/>
      <c r="C55" s="570"/>
      <c r="D55" s="13" t="s">
        <v>140</v>
      </c>
      <c r="E55" s="529"/>
      <c r="F55" s="529"/>
      <c r="G55" s="529"/>
      <c r="H55" s="529"/>
      <c r="I55" s="529"/>
    </row>
    <row r="56" spans="1:9" ht="38.25" hidden="1" customHeight="1">
      <c r="A56" s="520" t="s">
        <v>150</v>
      </c>
      <c r="B56" s="521"/>
      <c r="C56" s="522"/>
      <c r="D56" s="13" t="s">
        <v>10</v>
      </c>
      <c r="E56" s="564"/>
      <c r="F56" s="565"/>
      <c r="G56" s="565"/>
      <c r="H56" s="565"/>
      <c r="I56" s="566"/>
    </row>
    <row r="57" spans="1:9" ht="47.45" hidden="1" customHeight="1">
      <c r="A57" s="520" t="s">
        <v>151</v>
      </c>
      <c r="B57" s="521"/>
      <c r="C57" s="522"/>
      <c r="D57" s="13" t="s">
        <v>10</v>
      </c>
      <c r="E57" s="564"/>
      <c r="F57" s="565"/>
      <c r="G57" s="565"/>
      <c r="H57" s="565"/>
      <c r="I57" s="566"/>
    </row>
    <row r="58" spans="1:9" ht="34.5" hidden="1" customHeight="1">
      <c r="A58" s="563" t="s">
        <v>152</v>
      </c>
      <c r="B58" s="521"/>
      <c r="C58" s="522"/>
      <c r="D58" s="13" t="s">
        <v>10</v>
      </c>
      <c r="E58" s="564"/>
      <c r="F58" s="565"/>
      <c r="G58" s="565"/>
      <c r="H58" s="565"/>
      <c r="I58" s="566"/>
    </row>
    <row r="59" spans="1:9" hidden="1">
      <c r="A59" s="568"/>
      <c r="B59" s="568"/>
      <c r="C59" s="568"/>
      <c r="D59" s="568"/>
      <c r="E59" s="568"/>
      <c r="F59" s="568"/>
      <c r="G59" s="568"/>
      <c r="H59" s="568"/>
      <c r="I59" s="568"/>
    </row>
    <row r="60" spans="1:9" ht="24.95" hidden="1" customHeight="1">
      <c r="A60" s="567" t="s">
        <v>154</v>
      </c>
      <c r="B60" s="532"/>
      <c r="C60" s="532"/>
      <c r="D60" s="532"/>
      <c r="E60" s="532"/>
      <c r="F60" s="532"/>
      <c r="G60" s="532"/>
      <c r="H60" s="532"/>
      <c r="I60" s="533"/>
    </row>
    <row r="61" spans="1:9" hidden="1">
      <c r="A61" s="534" t="s">
        <v>9</v>
      </c>
      <c r="B61" s="534"/>
      <c r="C61" s="534"/>
      <c r="D61" s="17" t="s">
        <v>148</v>
      </c>
      <c r="E61" s="534" t="s">
        <v>11</v>
      </c>
      <c r="F61" s="534"/>
      <c r="G61" s="534"/>
      <c r="H61" s="534"/>
      <c r="I61" s="534"/>
    </row>
    <row r="62" spans="1:9" hidden="1">
      <c r="A62" s="571" t="s">
        <v>155</v>
      </c>
      <c r="B62" s="571"/>
      <c r="C62" s="571"/>
      <c r="D62" s="13" t="s">
        <v>141</v>
      </c>
      <c r="E62" s="529"/>
      <c r="F62" s="529"/>
      <c r="G62" s="529"/>
      <c r="H62" s="529"/>
      <c r="I62" s="529"/>
    </row>
    <row r="63" spans="1:9" ht="21.95" hidden="1" customHeight="1">
      <c r="A63" s="571" t="s">
        <v>156</v>
      </c>
      <c r="B63" s="571"/>
      <c r="C63" s="571"/>
      <c r="D63" s="13" t="s">
        <v>141</v>
      </c>
      <c r="E63" s="529"/>
      <c r="F63" s="529"/>
      <c r="G63" s="529"/>
      <c r="H63" s="529"/>
      <c r="I63" s="529"/>
    </row>
    <row r="64" spans="1:9" ht="23.45" hidden="1" customHeight="1">
      <c r="A64" s="571" t="s">
        <v>157</v>
      </c>
      <c r="B64" s="571"/>
      <c r="C64" s="571"/>
      <c r="D64" s="13" t="s">
        <v>141</v>
      </c>
      <c r="E64" s="529"/>
      <c r="F64" s="529"/>
      <c r="G64" s="529"/>
      <c r="H64" s="529"/>
      <c r="I64" s="529"/>
    </row>
    <row r="65" spans="1:9" ht="19.5" hidden="1" customHeight="1">
      <c r="A65" s="571" t="s">
        <v>158</v>
      </c>
      <c r="B65" s="571"/>
      <c r="C65" s="571"/>
      <c r="D65" s="13" t="s">
        <v>141</v>
      </c>
      <c r="E65" s="529"/>
      <c r="F65" s="529"/>
      <c r="G65" s="529"/>
      <c r="H65" s="529"/>
      <c r="I65" s="529"/>
    </row>
    <row r="66" spans="1:9" ht="34.5" hidden="1" customHeight="1">
      <c r="A66" s="571" t="s">
        <v>159</v>
      </c>
      <c r="B66" s="571"/>
      <c r="C66" s="571"/>
      <c r="D66" s="13" t="s">
        <v>141</v>
      </c>
      <c r="E66" s="529"/>
      <c r="F66" s="529"/>
      <c r="G66" s="529"/>
      <c r="H66" s="529"/>
      <c r="I66" s="529"/>
    </row>
    <row r="67" spans="1:9" hidden="1">
      <c r="A67" s="551" t="s">
        <v>160</v>
      </c>
      <c r="B67" s="571"/>
      <c r="C67" s="571"/>
      <c r="D67" s="13" t="s">
        <v>141</v>
      </c>
      <c r="E67" s="529"/>
      <c r="F67" s="529"/>
      <c r="G67" s="529"/>
      <c r="H67" s="529"/>
      <c r="I67" s="529"/>
    </row>
    <row r="68" spans="1:9" ht="28.5" hidden="1" customHeight="1">
      <c r="A68" s="571" t="s">
        <v>232</v>
      </c>
      <c r="B68" s="571"/>
      <c r="C68" s="571"/>
      <c r="D68" s="13" t="s">
        <v>10</v>
      </c>
      <c r="E68" s="564"/>
      <c r="F68" s="565"/>
      <c r="G68" s="565"/>
      <c r="H68" s="565"/>
      <c r="I68" s="566"/>
    </row>
    <row r="69" spans="1:9" hidden="1">
      <c r="A69" s="573"/>
      <c r="B69" s="573"/>
      <c r="C69" s="573"/>
      <c r="D69" s="573"/>
      <c r="E69" s="573"/>
      <c r="F69" s="573"/>
      <c r="G69" s="573"/>
      <c r="H69" s="573"/>
      <c r="I69" s="573"/>
    </row>
    <row r="70" spans="1:9" ht="23.25" hidden="1" customHeight="1">
      <c r="A70" s="567" t="s">
        <v>299</v>
      </c>
      <c r="B70" s="532"/>
      <c r="C70" s="532"/>
      <c r="D70" s="532"/>
      <c r="E70" s="532"/>
      <c r="F70" s="532"/>
      <c r="G70" s="532"/>
      <c r="H70" s="532"/>
      <c r="I70" s="533"/>
    </row>
    <row r="71" spans="1:9" hidden="1">
      <c r="A71" s="534" t="s">
        <v>9</v>
      </c>
      <c r="B71" s="534"/>
      <c r="C71" s="534"/>
      <c r="D71" s="17" t="s">
        <v>148</v>
      </c>
      <c r="E71" s="534" t="s">
        <v>11</v>
      </c>
      <c r="F71" s="534"/>
      <c r="G71" s="534"/>
      <c r="H71" s="534"/>
      <c r="I71" s="534"/>
    </row>
    <row r="72" spans="1:9" ht="69" hidden="1" customHeight="1">
      <c r="A72" s="571" t="s">
        <v>161</v>
      </c>
      <c r="B72" s="571"/>
      <c r="C72" s="571"/>
      <c r="D72" s="13" t="s">
        <v>141</v>
      </c>
      <c r="E72" s="529"/>
      <c r="F72" s="529"/>
      <c r="G72" s="529"/>
      <c r="H72" s="529"/>
      <c r="I72" s="529"/>
    </row>
    <row r="73" spans="1:9" hidden="1">
      <c r="A73" s="572"/>
      <c r="B73" s="572"/>
      <c r="C73" s="572"/>
      <c r="D73" s="572"/>
      <c r="E73" s="572"/>
      <c r="F73" s="572"/>
      <c r="G73" s="572"/>
      <c r="H73" s="572"/>
      <c r="I73" s="572"/>
    </row>
    <row r="74" spans="1:9" ht="26.25" hidden="1" customHeight="1">
      <c r="A74" s="567" t="s">
        <v>300</v>
      </c>
      <c r="B74" s="532"/>
      <c r="C74" s="532"/>
      <c r="D74" s="532"/>
      <c r="E74" s="532"/>
      <c r="F74" s="532"/>
      <c r="G74" s="532"/>
      <c r="H74" s="532"/>
      <c r="I74" s="533"/>
    </row>
    <row r="75" spans="1:9" hidden="1">
      <c r="A75" s="534" t="s">
        <v>9</v>
      </c>
      <c r="B75" s="534"/>
      <c r="C75" s="534"/>
      <c r="D75" s="17" t="s">
        <v>148</v>
      </c>
      <c r="E75" s="534" t="s">
        <v>11</v>
      </c>
      <c r="F75" s="534"/>
      <c r="G75" s="534"/>
      <c r="H75" s="534"/>
      <c r="I75" s="534"/>
    </row>
    <row r="76" spans="1:9" ht="44.25" hidden="1" customHeight="1">
      <c r="A76" s="571" t="s">
        <v>162</v>
      </c>
      <c r="B76" s="571"/>
      <c r="C76" s="571"/>
      <c r="D76" s="13" t="s">
        <v>141</v>
      </c>
      <c r="E76" s="564"/>
      <c r="F76" s="565"/>
      <c r="G76" s="565"/>
      <c r="H76" s="565"/>
      <c r="I76" s="566"/>
    </row>
    <row r="77" spans="1:9" ht="29.25" hidden="1" customHeight="1">
      <c r="A77" s="571" t="s">
        <v>163</v>
      </c>
      <c r="B77" s="571"/>
      <c r="C77" s="571"/>
      <c r="D77" s="13" t="s">
        <v>141</v>
      </c>
      <c r="E77" s="564"/>
      <c r="F77" s="565"/>
      <c r="G77" s="565"/>
      <c r="H77" s="565"/>
      <c r="I77" s="566"/>
    </row>
    <row r="78" spans="1:9" hidden="1">
      <c r="A78" s="573"/>
      <c r="B78" s="573"/>
      <c r="C78" s="573"/>
      <c r="D78" s="573"/>
      <c r="E78" s="573"/>
      <c r="F78" s="573"/>
      <c r="G78" s="573"/>
      <c r="H78" s="573"/>
      <c r="I78" s="573"/>
    </row>
    <row r="79" spans="1:9" ht="26.25" hidden="1" customHeight="1">
      <c r="A79" s="567" t="s">
        <v>301</v>
      </c>
      <c r="B79" s="532"/>
      <c r="C79" s="532"/>
      <c r="D79" s="532"/>
      <c r="E79" s="532"/>
      <c r="F79" s="532"/>
      <c r="G79" s="532"/>
      <c r="H79" s="532"/>
      <c r="I79" s="533"/>
    </row>
    <row r="80" spans="1:9" hidden="1">
      <c r="A80" s="534" t="s">
        <v>9</v>
      </c>
      <c r="B80" s="534"/>
      <c r="C80" s="534"/>
      <c r="D80" s="17" t="s">
        <v>148</v>
      </c>
      <c r="E80" s="534" t="s">
        <v>11</v>
      </c>
      <c r="F80" s="534"/>
      <c r="G80" s="534"/>
      <c r="H80" s="534"/>
      <c r="I80" s="534"/>
    </row>
    <row r="81" spans="1:9" ht="45.75" hidden="1" customHeight="1">
      <c r="A81" s="571" t="s">
        <v>164</v>
      </c>
      <c r="B81" s="571"/>
      <c r="C81" s="571"/>
      <c r="D81" s="13" t="s">
        <v>141</v>
      </c>
      <c r="E81" s="529"/>
      <c r="F81" s="529"/>
      <c r="G81" s="529"/>
      <c r="H81" s="529"/>
      <c r="I81" s="529"/>
    </row>
    <row r="82" spans="1:9" hidden="1">
      <c r="A82" s="571" t="s">
        <v>165</v>
      </c>
      <c r="B82" s="571"/>
      <c r="C82" s="571"/>
      <c r="D82" s="13" t="s">
        <v>141</v>
      </c>
      <c r="E82" s="529"/>
      <c r="F82" s="529"/>
      <c r="G82" s="529"/>
      <c r="H82" s="529"/>
      <c r="I82" s="529"/>
    </row>
    <row r="83" spans="1:9" ht="18.95" hidden="1" customHeight="1">
      <c r="A83" s="571" t="s">
        <v>166</v>
      </c>
      <c r="B83" s="571"/>
      <c r="C83" s="571"/>
      <c r="D83" s="13" t="s">
        <v>141</v>
      </c>
      <c r="E83" s="529"/>
      <c r="F83" s="529"/>
      <c r="G83" s="529"/>
      <c r="H83" s="529"/>
      <c r="I83" s="529"/>
    </row>
    <row r="84" spans="1:9" ht="27" hidden="1" customHeight="1">
      <c r="A84" s="571" t="s">
        <v>167</v>
      </c>
      <c r="B84" s="571"/>
      <c r="C84" s="571"/>
      <c r="D84" s="13" t="s">
        <v>141</v>
      </c>
      <c r="E84" s="529"/>
      <c r="F84" s="529"/>
      <c r="G84" s="529"/>
      <c r="H84" s="529"/>
      <c r="I84" s="529"/>
    </row>
    <row r="85" spans="1:9" hidden="1">
      <c r="A85" s="572"/>
      <c r="B85" s="572"/>
      <c r="C85" s="572"/>
      <c r="D85" s="572"/>
      <c r="E85" s="572"/>
      <c r="F85" s="572"/>
      <c r="G85" s="572"/>
      <c r="H85" s="572"/>
      <c r="I85" s="572"/>
    </row>
    <row r="86" spans="1:9" ht="30" hidden="1" customHeight="1">
      <c r="A86" s="567" t="s">
        <v>302</v>
      </c>
      <c r="B86" s="532"/>
      <c r="C86" s="532"/>
      <c r="D86" s="532"/>
      <c r="E86" s="532"/>
      <c r="F86" s="532"/>
      <c r="G86" s="532"/>
      <c r="H86" s="532"/>
      <c r="I86" s="533"/>
    </row>
    <row r="87" spans="1:9" hidden="1">
      <c r="A87" s="534" t="s">
        <v>9</v>
      </c>
      <c r="B87" s="534"/>
      <c r="C87" s="534"/>
      <c r="D87" s="17" t="s">
        <v>148</v>
      </c>
      <c r="E87" s="534" t="s">
        <v>11</v>
      </c>
      <c r="F87" s="534"/>
      <c r="G87" s="534"/>
      <c r="H87" s="534"/>
      <c r="I87" s="534"/>
    </row>
    <row r="88" spans="1:9" ht="20.25" hidden="1" customHeight="1">
      <c r="A88" s="571" t="s">
        <v>170</v>
      </c>
      <c r="B88" s="571"/>
      <c r="C88" s="571"/>
      <c r="D88" s="13" t="s">
        <v>141</v>
      </c>
      <c r="E88" s="529"/>
      <c r="F88" s="529"/>
      <c r="G88" s="529"/>
      <c r="H88" s="529"/>
      <c r="I88" s="529"/>
    </row>
    <row r="89" spans="1:9" ht="26.45" hidden="1" customHeight="1">
      <c r="A89" s="571" t="s">
        <v>171</v>
      </c>
      <c r="B89" s="571"/>
      <c r="C89" s="571"/>
      <c r="D89" s="13" t="s">
        <v>141</v>
      </c>
      <c r="E89" s="529"/>
      <c r="F89" s="529"/>
      <c r="G89" s="529"/>
      <c r="H89" s="529"/>
      <c r="I89" s="529"/>
    </row>
    <row r="90" spans="1:9" ht="21.75" hidden="1" customHeight="1">
      <c r="A90" s="571" t="s">
        <v>172</v>
      </c>
      <c r="B90" s="571"/>
      <c r="C90" s="571"/>
      <c r="D90" s="13" t="s">
        <v>141</v>
      </c>
      <c r="E90" s="529"/>
      <c r="F90" s="529"/>
      <c r="G90" s="529"/>
      <c r="H90" s="529"/>
      <c r="I90" s="529"/>
    </row>
    <row r="91" spans="1:9" hidden="1">
      <c r="A91" s="572"/>
      <c r="B91" s="572"/>
      <c r="C91" s="572"/>
      <c r="D91" s="572"/>
      <c r="E91" s="572"/>
      <c r="F91" s="572"/>
      <c r="G91" s="572"/>
      <c r="H91" s="572"/>
      <c r="I91" s="572"/>
    </row>
    <row r="92" spans="1:9" ht="26.45" hidden="1" customHeight="1">
      <c r="A92" s="567" t="s">
        <v>303</v>
      </c>
      <c r="B92" s="532"/>
      <c r="C92" s="532"/>
      <c r="D92" s="532"/>
      <c r="E92" s="532"/>
      <c r="F92" s="532"/>
      <c r="G92" s="532"/>
      <c r="H92" s="532"/>
      <c r="I92" s="533"/>
    </row>
    <row r="93" spans="1:9" hidden="1">
      <c r="A93" s="534" t="s">
        <v>9</v>
      </c>
      <c r="B93" s="534"/>
      <c r="C93" s="534"/>
      <c r="D93" s="17" t="s">
        <v>148</v>
      </c>
      <c r="E93" s="534" t="s">
        <v>11</v>
      </c>
      <c r="F93" s="534"/>
      <c r="G93" s="534"/>
      <c r="H93" s="534"/>
      <c r="I93" s="534"/>
    </row>
    <row r="94" spans="1:9" hidden="1">
      <c r="A94" s="571" t="s">
        <v>173</v>
      </c>
      <c r="B94" s="571"/>
      <c r="C94" s="571"/>
      <c r="D94" s="13" t="s">
        <v>141</v>
      </c>
      <c r="E94" s="529"/>
      <c r="F94" s="529"/>
      <c r="G94" s="529"/>
      <c r="H94" s="529"/>
      <c r="I94" s="529"/>
    </row>
    <row r="95" spans="1:9" ht="27.75" hidden="1" customHeight="1">
      <c r="A95" s="571" t="s">
        <v>174</v>
      </c>
      <c r="B95" s="571"/>
      <c r="C95" s="571"/>
      <c r="D95" s="13" t="s">
        <v>141</v>
      </c>
      <c r="E95" s="529"/>
      <c r="F95" s="529"/>
      <c r="G95" s="529"/>
      <c r="H95" s="529"/>
      <c r="I95" s="529"/>
    </row>
    <row r="96" spans="1:9" ht="29.25" hidden="1" customHeight="1">
      <c r="A96" s="571" t="s">
        <v>175</v>
      </c>
      <c r="B96" s="571"/>
      <c r="C96" s="571"/>
      <c r="D96" s="13" t="s">
        <v>141</v>
      </c>
      <c r="E96" s="529"/>
      <c r="F96" s="529"/>
      <c r="G96" s="529"/>
      <c r="H96" s="529"/>
      <c r="I96" s="529"/>
    </row>
    <row r="97" spans="1:9" hidden="1">
      <c r="A97" s="572"/>
      <c r="B97" s="572"/>
      <c r="C97" s="572"/>
      <c r="D97" s="572"/>
      <c r="E97" s="572"/>
      <c r="F97" s="572"/>
      <c r="G97" s="572"/>
      <c r="H97" s="572"/>
      <c r="I97" s="572"/>
    </row>
    <row r="98" spans="1:9" ht="21" hidden="1" customHeight="1">
      <c r="A98" s="567" t="s">
        <v>304</v>
      </c>
      <c r="B98" s="532"/>
      <c r="C98" s="532"/>
      <c r="D98" s="532"/>
      <c r="E98" s="532"/>
      <c r="F98" s="532"/>
      <c r="G98" s="532"/>
      <c r="H98" s="532"/>
      <c r="I98" s="533"/>
    </row>
    <row r="99" spans="1:9" hidden="1">
      <c r="A99" s="534" t="s">
        <v>9</v>
      </c>
      <c r="B99" s="534"/>
      <c r="C99" s="534"/>
      <c r="D99" s="25" t="s">
        <v>148</v>
      </c>
      <c r="E99" s="534" t="s">
        <v>11</v>
      </c>
      <c r="F99" s="534"/>
      <c r="G99" s="534"/>
      <c r="H99" s="534"/>
      <c r="I99" s="534"/>
    </row>
    <row r="100" spans="1:9" ht="76.5" hidden="1" customHeight="1">
      <c r="A100" s="551" t="s">
        <v>233</v>
      </c>
      <c r="B100" s="571"/>
      <c r="C100" s="571"/>
      <c r="D100" s="13" t="s">
        <v>141</v>
      </c>
      <c r="E100" s="529"/>
      <c r="F100" s="529"/>
      <c r="G100" s="529"/>
      <c r="H100" s="529"/>
      <c r="I100" s="529"/>
    </row>
    <row r="101" spans="1:9" ht="46.5" hidden="1" customHeight="1">
      <c r="A101" s="551" t="s">
        <v>234</v>
      </c>
      <c r="B101" s="571"/>
      <c r="C101" s="571"/>
      <c r="D101" s="13" t="s">
        <v>141</v>
      </c>
      <c r="E101" s="529"/>
      <c r="F101" s="529"/>
      <c r="G101" s="529"/>
      <c r="H101" s="529"/>
      <c r="I101" s="529"/>
    </row>
    <row r="102" spans="1:9" ht="9.9499999999999993" hidden="1" customHeight="1">
      <c r="A102" s="27"/>
      <c r="B102" s="26"/>
      <c r="C102" s="26"/>
      <c r="D102" s="14"/>
      <c r="E102" s="18"/>
      <c r="F102" s="18"/>
      <c r="G102" s="18"/>
      <c r="H102" s="18"/>
      <c r="I102" s="18"/>
    </row>
    <row r="103" spans="1:9" ht="39.950000000000003" hidden="1" customHeight="1">
      <c r="A103" s="567" t="s">
        <v>305</v>
      </c>
      <c r="B103" s="532"/>
      <c r="C103" s="532"/>
      <c r="D103" s="532"/>
      <c r="E103" s="532"/>
      <c r="F103" s="532"/>
      <c r="G103" s="532"/>
      <c r="H103" s="532"/>
      <c r="I103" s="533"/>
    </row>
    <row r="104" spans="1:9" ht="9.9499999999999993" hidden="1" customHeight="1">
      <c r="A104" s="534" t="s">
        <v>9</v>
      </c>
      <c r="B104" s="534"/>
      <c r="C104" s="534"/>
      <c r="D104" s="25" t="s">
        <v>148</v>
      </c>
      <c r="E104" s="534" t="s">
        <v>11</v>
      </c>
      <c r="F104" s="534"/>
      <c r="G104" s="534"/>
      <c r="H104" s="534"/>
      <c r="I104" s="534"/>
    </row>
    <row r="105" spans="1:9" ht="33" hidden="1" customHeight="1">
      <c r="A105" s="551" t="s">
        <v>235</v>
      </c>
      <c r="B105" s="571"/>
      <c r="C105" s="571"/>
      <c r="D105" s="13" t="s">
        <v>141</v>
      </c>
      <c r="E105" s="529"/>
      <c r="F105" s="529"/>
      <c r="G105" s="529"/>
      <c r="H105" s="529"/>
      <c r="I105" s="529"/>
    </row>
    <row r="106" spans="1:9" ht="33" hidden="1" customHeight="1">
      <c r="A106" s="551" t="s">
        <v>236</v>
      </c>
      <c r="B106" s="571"/>
      <c r="C106" s="571"/>
      <c r="D106" s="13" t="s">
        <v>141</v>
      </c>
      <c r="E106" s="529"/>
      <c r="F106" s="529"/>
      <c r="G106" s="529"/>
      <c r="H106" s="529"/>
      <c r="I106" s="529"/>
    </row>
    <row r="107" spans="1:9" ht="9.9499999999999993" hidden="1" customHeight="1">
      <c r="A107" s="575"/>
      <c r="B107" s="575"/>
      <c r="C107" s="575"/>
      <c r="D107" s="575"/>
      <c r="E107" s="575"/>
      <c r="F107" s="575"/>
      <c r="G107" s="575"/>
      <c r="H107" s="575"/>
      <c r="I107" s="575"/>
    </row>
    <row r="108" spans="1:9" ht="21" hidden="1" customHeight="1">
      <c r="A108" s="567" t="s">
        <v>306</v>
      </c>
      <c r="B108" s="532"/>
      <c r="C108" s="532"/>
      <c r="D108" s="532"/>
      <c r="E108" s="532"/>
      <c r="F108" s="532"/>
      <c r="G108" s="532"/>
      <c r="H108" s="532"/>
      <c r="I108" s="533"/>
    </row>
    <row r="109" spans="1:9" hidden="1">
      <c r="A109" s="534" t="s">
        <v>9</v>
      </c>
      <c r="B109" s="534"/>
      <c r="C109" s="534"/>
      <c r="D109" s="25" t="s">
        <v>148</v>
      </c>
      <c r="E109" s="534" t="s">
        <v>11</v>
      </c>
      <c r="F109" s="534"/>
      <c r="G109" s="534"/>
      <c r="H109" s="534"/>
      <c r="I109" s="534"/>
    </row>
    <row r="110" spans="1:9" ht="28.5" hidden="1" customHeight="1">
      <c r="A110" s="551" t="s">
        <v>237</v>
      </c>
      <c r="B110" s="551"/>
      <c r="C110" s="551"/>
      <c r="D110" s="13" t="s">
        <v>141</v>
      </c>
      <c r="E110" s="529"/>
      <c r="F110" s="529"/>
      <c r="G110" s="529"/>
      <c r="H110" s="529"/>
      <c r="I110" s="529"/>
    </row>
    <row r="111" spans="1:9" hidden="1">
      <c r="A111" s="574"/>
      <c r="B111" s="574"/>
      <c r="C111" s="574"/>
      <c r="D111" s="574"/>
      <c r="E111" s="574"/>
      <c r="F111" s="574"/>
      <c r="G111" s="574"/>
      <c r="H111" s="19"/>
      <c r="I111" s="19"/>
    </row>
    <row r="112" spans="1:9" ht="24.95" hidden="1" customHeight="1">
      <c r="A112" s="567" t="s">
        <v>307</v>
      </c>
      <c r="B112" s="532"/>
      <c r="C112" s="532"/>
      <c r="D112" s="532"/>
      <c r="E112" s="532"/>
      <c r="F112" s="532"/>
      <c r="G112" s="532"/>
      <c r="H112" s="532"/>
      <c r="I112" s="533"/>
    </row>
    <row r="113" spans="1:9" hidden="1">
      <c r="A113" s="534" t="s">
        <v>9</v>
      </c>
      <c r="B113" s="534"/>
      <c r="C113" s="534"/>
      <c r="D113" s="25" t="s">
        <v>148</v>
      </c>
      <c r="E113" s="534" t="s">
        <v>11</v>
      </c>
      <c r="F113" s="534"/>
      <c r="G113" s="534"/>
      <c r="H113" s="534"/>
      <c r="I113" s="534"/>
    </row>
    <row r="114" spans="1:9" ht="21.95" hidden="1" customHeight="1">
      <c r="A114" s="551" t="s">
        <v>13</v>
      </c>
      <c r="B114" s="551"/>
      <c r="C114" s="551"/>
      <c r="D114" s="13" t="s">
        <v>141</v>
      </c>
      <c r="E114" s="529"/>
      <c r="F114" s="529"/>
      <c r="G114" s="529"/>
      <c r="H114" s="529"/>
      <c r="I114" s="529"/>
    </row>
    <row r="115" spans="1:9" hidden="1">
      <c r="A115" s="574"/>
      <c r="B115" s="574"/>
      <c r="C115" s="574"/>
      <c r="D115" s="574"/>
      <c r="E115" s="574"/>
      <c r="F115" s="574"/>
      <c r="G115" s="574"/>
      <c r="H115" s="19"/>
      <c r="I115" s="19"/>
    </row>
    <row r="116" spans="1:9" ht="21.95" hidden="1" customHeight="1">
      <c r="A116" s="567" t="s">
        <v>308</v>
      </c>
      <c r="B116" s="532"/>
      <c r="C116" s="532"/>
      <c r="D116" s="532"/>
      <c r="E116" s="532"/>
      <c r="F116" s="532"/>
      <c r="G116" s="532"/>
      <c r="H116" s="532"/>
      <c r="I116" s="533"/>
    </row>
    <row r="117" spans="1:9" hidden="1">
      <c r="A117" s="534" t="s">
        <v>9</v>
      </c>
      <c r="B117" s="534"/>
      <c r="C117" s="534"/>
      <c r="D117" s="25" t="s">
        <v>148</v>
      </c>
      <c r="E117" s="534" t="s">
        <v>11</v>
      </c>
      <c r="F117" s="534"/>
      <c r="G117" s="534"/>
      <c r="H117" s="534"/>
      <c r="I117" s="534"/>
    </row>
    <row r="118" spans="1:9" ht="26.25" hidden="1" customHeight="1">
      <c r="A118" s="551" t="s">
        <v>14</v>
      </c>
      <c r="B118" s="551"/>
      <c r="C118" s="551"/>
      <c r="D118" s="13" t="s">
        <v>141</v>
      </c>
      <c r="E118" s="529"/>
      <c r="F118" s="529"/>
      <c r="G118" s="529"/>
      <c r="H118" s="529"/>
      <c r="I118" s="529"/>
    </row>
    <row r="119" spans="1:9" ht="12.95" hidden="1" customHeight="1">
      <c r="A119" s="576"/>
      <c r="B119" s="576"/>
      <c r="C119" s="576"/>
      <c r="D119" s="576"/>
      <c r="E119" s="576"/>
      <c r="F119" s="576"/>
      <c r="G119" s="576"/>
      <c r="H119" s="576"/>
      <c r="I119" s="576"/>
    </row>
    <row r="120" spans="1:9" ht="33" hidden="1" customHeight="1">
      <c r="A120" s="577" t="s">
        <v>15</v>
      </c>
      <c r="B120" s="532"/>
      <c r="C120" s="532"/>
      <c r="D120" s="532"/>
      <c r="E120" s="532"/>
      <c r="F120" s="532"/>
      <c r="G120" s="532"/>
      <c r="H120" s="532"/>
      <c r="I120" s="533"/>
    </row>
    <row r="121" spans="1:9" hidden="1">
      <c r="A121" s="534" t="s">
        <v>9</v>
      </c>
      <c r="B121" s="534"/>
      <c r="C121" s="534"/>
      <c r="D121" s="25" t="s">
        <v>148</v>
      </c>
      <c r="E121" s="534" t="s">
        <v>11</v>
      </c>
      <c r="F121" s="534"/>
      <c r="G121" s="534"/>
      <c r="H121" s="534"/>
      <c r="I121" s="534"/>
    </row>
    <row r="122" spans="1:9" ht="26.25" hidden="1" customHeight="1">
      <c r="A122" s="571" t="s">
        <v>168</v>
      </c>
      <c r="B122" s="571"/>
      <c r="C122" s="571"/>
      <c r="D122" s="28" t="s">
        <v>141</v>
      </c>
      <c r="E122" s="529"/>
      <c r="F122" s="529"/>
      <c r="G122" s="529"/>
      <c r="H122" s="529"/>
      <c r="I122" s="529"/>
    </row>
    <row r="123" spans="1:9" ht="64.5" hidden="1" customHeight="1">
      <c r="A123" s="571" t="s">
        <v>169</v>
      </c>
      <c r="B123" s="571"/>
      <c r="C123" s="571"/>
      <c r="D123" s="28" t="s">
        <v>141</v>
      </c>
      <c r="E123" s="529"/>
      <c r="F123" s="529"/>
      <c r="G123" s="529"/>
      <c r="H123" s="529"/>
      <c r="I123" s="529"/>
    </row>
    <row r="124" spans="1:9" ht="13.5" hidden="1" customHeight="1">
      <c r="A124" s="578"/>
      <c r="B124" s="578"/>
      <c r="C124" s="578"/>
      <c r="D124" s="578"/>
      <c r="E124" s="578"/>
      <c r="F124" s="578"/>
      <c r="G124" s="578"/>
      <c r="H124" s="578"/>
      <c r="I124" s="578"/>
    </row>
    <row r="125" spans="1:9" ht="21.95" hidden="1" customHeight="1">
      <c r="A125" s="579" t="s">
        <v>310</v>
      </c>
      <c r="B125" s="536"/>
      <c r="C125" s="536"/>
      <c r="D125" s="536"/>
      <c r="E125" s="536"/>
      <c r="F125" s="536"/>
      <c r="G125" s="536"/>
      <c r="H125" s="536"/>
      <c r="I125" s="537"/>
    </row>
    <row r="126" spans="1:9" ht="8.4499999999999993" hidden="1" customHeight="1">
      <c r="A126" s="580"/>
      <c r="B126" s="580"/>
      <c r="C126" s="580"/>
      <c r="D126" s="580"/>
      <c r="E126" s="580"/>
      <c r="F126" s="580"/>
      <c r="G126" s="580"/>
      <c r="H126" s="580"/>
      <c r="I126" s="580"/>
    </row>
    <row r="127" spans="1:9" ht="12.95" hidden="1" customHeight="1">
      <c r="A127" s="528" t="s">
        <v>309</v>
      </c>
      <c r="B127" s="528"/>
      <c r="C127" s="528"/>
      <c r="D127" s="528"/>
      <c r="E127" s="528"/>
      <c r="F127" s="528"/>
      <c r="G127" s="528"/>
      <c r="H127" s="528"/>
      <c r="I127" s="528"/>
    </row>
    <row r="128" spans="1:9" ht="7.5" hidden="1" customHeight="1">
      <c r="A128" s="581"/>
      <c r="B128" s="581"/>
      <c r="C128" s="581"/>
      <c r="D128" s="581"/>
      <c r="E128" s="581"/>
      <c r="F128" s="581"/>
      <c r="G128" s="581"/>
      <c r="H128" s="581"/>
      <c r="I128" s="581"/>
    </row>
    <row r="129" spans="1:9" ht="18.95" hidden="1" customHeight="1">
      <c r="A129" s="567" t="s">
        <v>16</v>
      </c>
      <c r="B129" s="532"/>
      <c r="C129" s="532"/>
      <c r="D129" s="532"/>
      <c r="E129" s="532"/>
      <c r="F129" s="532"/>
      <c r="G129" s="532"/>
      <c r="H129" s="532"/>
      <c r="I129" s="533"/>
    </row>
    <row r="130" spans="1:9" hidden="1">
      <c r="A130" s="534" t="s">
        <v>9</v>
      </c>
      <c r="B130" s="534"/>
      <c r="C130" s="534"/>
      <c r="D130" s="25" t="s">
        <v>148</v>
      </c>
      <c r="E130" s="534" t="s">
        <v>11</v>
      </c>
      <c r="F130" s="534"/>
      <c r="G130" s="534"/>
      <c r="H130" s="534"/>
      <c r="I130" s="534"/>
    </row>
    <row r="131" spans="1:9" ht="26.25" hidden="1" customHeight="1">
      <c r="A131" s="551" t="s">
        <v>238</v>
      </c>
      <c r="B131" s="571"/>
      <c r="C131" s="571"/>
      <c r="D131" s="13" t="s">
        <v>141</v>
      </c>
      <c r="E131" s="564"/>
      <c r="F131" s="565"/>
      <c r="G131" s="565"/>
      <c r="H131" s="565"/>
      <c r="I131" s="566"/>
    </row>
    <row r="132" spans="1:9" ht="12.95" hidden="1" customHeight="1">
      <c r="A132" s="571" t="s">
        <v>176</v>
      </c>
      <c r="B132" s="571"/>
      <c r="C132" s="571"/>
      <c r="D132" s="13" t="s">
        <v>141</v>
      </c>
      <c r="E132" s="564"/>
      <c r="F132" s="565"/>
      <c r="G132" s="565"/>
      <c r="H132" s="565"/>
      <c r="I132" s="566"/>
    </row>
    <row r="133" spans="1:9" ht="12.95" hidden="1" customHeight="1">
      <c r="A133" s="571" t="s">
        <v>177</v>
      </c>
      <c r="B133" s="571"/>
      <c r="C133" s="571"/>
      <c r="D133" s="13" t="s">
        <v>141</v>
      </c>
      <c r="E133" s="564"/>
      <c r="F133" s="565"/>
      <c r="G133" s="565"/>
      <c r="H133" s="565"/>
      <c r="I133" s="566"/>
    </row>
    <row r="134" spans="1:9" ht="12.95" hidden="1" customHeight="1">
      <c r="A134" s="571" t="s">
        <v>178</v>
      </c>
      <c r="B134" s="571"/>
      <c r="C134" s="571"/>
      <c r="D134" s="13" t="s">
        <v>141</v>
      </c>
      <c r="E134" s="564"/>
      <c r="F134" s="565"/>
      <c r="G134" s="565"/>
      <c r="H134" s="565"/>
      <c r="I134" s="566"/>
    </row>
    <row r="135" spans="1:9" ht="12.95" hidden="1" customHeight="1">
      <c r="A135" s="571" t="s">
        <v>179</v>
      </c>
      <c r="B135" s="571"/>
      <c r="C135" s="571"/>
      <c r="D135" s="13" t="s">
        <v>141</v>
      </c>
      <c r="E135" s="564"/>
      <c r="F135" s="565"/>
      <c r="G135" s="565"/>
      <c r="H135" s="565"/>
      <c r="I135" s="566"/>
    </row>
    <row r="136" spans="1:9" ht="12.95" hidden="1" customHeight="1">
      <c r="A136" s="571" t="s">
        <v>180</v>
      </c>
      <c r="B136" s="571"/>
      <c r="C136" s="571"/>
      <c r="D136" s="13" t="s">
        <v>141</v>
      </c>
      <c r="E136" s="564"/>
      <c r="F136" s="565"/>
      <c r="G136" s="565"/>
      <c r="H136" s="565"/>
      <c r="I136" s="566"/>
    </row>
    <row r="137" spans="1:9" ht="23.45" hidden="1" customHeight="1">
      <c r="A137" s="571" t="s">
        <v>181</v>
      </c>
      <c r="B137" s="571"/>
      <c r="C137" s="571"/>
      <c r="D137" s="13" t="s">
        <v>141</v>
      </c>
      <c r="E137" s="564"/>
      <c r="F137" s="565"/>
      <c r="G137" s="565"/>
      <c r="H137" s="565"/>
      <c r="I137" s="566"/>
    </row>
    <row r="138" spans="1:9" ht="12.95" hidden="1" customHeight="1">
      <c r="A138" s="571" t="s">
        <v>182</v>
      </c>
      <c r="B138" s="571"/>
      <c r="C138" s="571"/>
      <c r="D138" s="13" t="s">
        <v>141</v>
      </c>
      <c r="E138" s="529"/>
      <c r="F138" s="529"/>
      <c r="G138" s="529"/>
      <c r="H138" s="529"/>
      <c r="I138" s="529"/>
    </row>
    <row r="139" spans="1:9" ht="24.95" hidden="1" customHeight="1">
      <c r="A139" s="520" t="s">
        <v>183</v>
      </c>
      <c r="B139" s="521"/>
      <c r="C139" s="522"/>
      <c r="D139" s="13" t="s">
        <v>141</v>
      </c>
      <c r="E139" s="529"/>
      <c r="F139" s="529"/>
      <c r="G139" s="529"/>
      <c r="H139" s="529"/>
      <c r="I139" s="529"/>
    </row>
    <row r="140" spans="1:9" ht="12.95" hidden="1" customHeight="1">
      <c r="A140" s="520" t="s">
        <v>184</v>
      </c>
      <c r="B140" s="521"/>
      <c r="C140" s="522"/>
      <c r="D140" s="13" t="s">
        <v>141</v>
      </c>
      <c r="E140" s="564"/>
      <c r="F140" s="565"/>
      <c r="G140" s="565"/>
      <c r="H140" s="565"/>
      <c r="I140" s="566"/>
    </row>
    <row r="141" spans="1:9" hidden="1">
      <c r="A141" s="582"/>
      <c r="B141" s="582"/>
      <c r="C141" s="582"/>
      <c r="D141" s="582"/>
      <c r="E141" s="582"/>
      <c r="F141" s="582"/>
      <c r="G141" s="582"/>
      <c r="H141" s="582"/>
      <c r="I141" s="582"/>
    </row>
    <row r="142" spans="1:9" ht="31.5" hidden="1" customHeight="1">
      <c r="A142" s="567" t="s">
        <v>240</v>
      </c>
      <c r="B142" s="532"/>
      <c r="C142" s="532"/>
      <c r="D142" s="532"/>
      <c r="E142" s="532"/>
      <c r="F142" s="532"/>
      <c r="G142" s="532"/>
      <c r="H142" s="532"/>
      <c r="I142" s="533"/>
    </row>
    <row r="143" spans="1:9" hidden="1">
      <c r="A143" s="534" t="s">
        <v>9</v>
      </c>
      <c r="B143" s="534"/>
      <c r="C143" s="534"/>
      <c r="D143" s="25" t="s">
        <v>148</v>
      </c>
      <c r="E143" s="534" t="s">
        <v>11</v>
      </c>
      <c r="F143" s="534"/>
      <c r="G143" s="534"/>
      <c r="H143" s="534"/>
      <c r="I143" s="534"/>
    </row>
    <row r="144" spans="1:9" ht="35.450000000000003" hidden="1" customHeight="1">
      <c r="A144" s="571" t="s">
        <v>185</v>
      </c>
      <c r="B144" s="571"/>
      <c r="C144" s="571"/>
      <c r="D144" s="13" t="s">
        <v>141</v>
      </c>
      <c r="E144" s="529"/>
      <c r="F144" s="529"/>
      <c r="G144" s="529"/>
      <c r="H144" s="529"/>
      <c r="I144" s="529"/>
    </row>
    <row r="145" spans="1:9" ht="12.95" hidden="1" customHeight="1">
      <c r="A145" s="571" t="s">
        <v>186</v>
      </c>
      <c r="B145" s="571"/>
      <c r="C145" s="571"/>
      <c r="D145" s="13" t="s">
        <v>141</v>
      </c>
      <c r="E145" s="529"/>
      <c r="F145" s="529"/>
      <c r="G145" s="529"/>
      <c r="H145" s="529"/>
      <c r="I145" s="529"/>
    </row>
    <row r="146" spans="1:9" ht="12.95" hidden="1" customHeight="1">
      <c r="A146" s="571" t="s">
        <v>187</v>
      </c>
      <c r="B146" s="571"/>
      <c r="C146" s="571"/>
      <c r="D146" s="13" t="s">
        <v>141</v>
      </c>
      <c r="E146" s="529"/>
      <c r="F146" s="529"/>
      <c r="G146" s="529"/>
      <c r="H146" s="529"/>
      <c r="I146" s="529"/>
    </row>
    <row r="147" spans="1:9" ht="12.95" hidden="1" customHeight="1">
      <c r="A147" s="571" t="s">
        <v>188</v>
      </c>
      <c r="B147" s="571"/>
      <c r="C147" s="571"/>
      <c r="D147" s="13" t="s">
        <v>141</v>
      </c>
      <c r="E147" s="529"/>
      <c r="F147" s="529"/>
      <c r="G147" s="529"/>
      <c r="H147" s="529"/>
      <c r="I147" s="529"/>
    </row>
    <row r="148" spans="1:9" ht="12.95" hidden="1" customHeight="1">
      <c r="A148" s="571" t="s">
        <v>189</v>
      </c>
      <c r="B148" s="571"/>
      <c r="C148" s="571"/>
      <c r="D148" s="13" t="s">
        <v>141</v>
      </c>
      <c r="E148" s="529"/>
      <c r="F148" s="529"/>
      <c r="G148" s="529"/>
      <c r="H148" s="529"/>
      <c r="I148" s="529"/>
    </row>
    <row r="149" spans="1:9" ht="22.5" hidden="1" customHeight="1">
      <c r="A149" s="571" t="s">
        <v>190</v>
      </c>
      <c r="B149" s="571"/>
      <c r="C149" s="571"/>
      <c r="D149" s="13" t="s">
        <v>141</v>
      </c>
      <c r="E149" s="529"/>
      <c r="F149" s="529"/>
      <c r="G149" s="529"/>
      <c r="H149" s="529"/>
      <c r="I149" s="529"/>
    </row>
    <row r="150" spans="1:9" ht="22.5" hidden="1" customHeight="1">
      <c r="A150" s="571" t="s">
        <v>191</v>
      </c>
      <c r="B150" s="571"/>
      <c r="C150" s="571"/>
      <c r="D150" s="13" t="s">
        <v>141</v>
      </c>
      <c r="E150" s="529"/>
      <c r="F150" s="529"/>
      <c r="G150" s="529"/>
      <c r="H150" s="529"/>
      <c r="I150" s="529"/>
    </row>
    <row r="151" spans="1:9" ht="22.5" hidden="1" customHeight="1">
      <c r="A151" s="571" t="s">
        <v>192</v>
      </c>
      <c r="B151" s="571"/>
      <c r="C151" s="571"/>
      <c r="D151" s="13" t="s">
        <v>141</v>
      </c>
      <c r="E151" s="529"/>
      <c r="F151" s="529"/>
      <c r="G151" s="529"/>
      <c r="H151" s="529"/>
      <c r="I151" s="529"/>
    </row>
    <row r="152" spans="1:9" ht="22.5" hidden="1" customHeight="1">
      <c r="A152" s="571" t="s">
        <v>227</v>
      </c>
      <c r="B152" s="571"/>
      <c r="C152" s="571"/>
      <c r="D152" s="13" t="s">
        <v>141</v>
      </c>
      <c r="E152" s="529"/>
      <c r="F152" s="529"/>
      <c r="G152" s="529"/>
      <c r="H152" s="529"/>
      <c r="I152" s="529"/>
    </row>
    <row r="153" spans="1:9" ht="22.5" hidden="1" customHeight="1">
      <c r="A153" s="571" t="s">
        <v>193</v>
      </c>
      <c r="B153" s="571"/>
      <c r="C153" s="571"/>
      <c r="D153" s="13" t="s">
        <v>141</v>
      </c>
      <c r="E153" s="529"/>
      <c r="F153" s="529"/>
      <c r="G153" s="529"/>
      <c r="H153" s="529"/>
      <c r="I153" s="529"/>
    </row>
    <row r="154" spans="1:9" ht="22.5" hidden="1" customHeight="1">
      <c r="A154" s="571" t="s">
        <v>194</v>
      </c>
      <c r="B154" s="571"/>
      <c r="C154" s="571"/>
      <c r="D154" s="13" t="s">
        <v>141</v>
      </c>
      <c r="E154" s="529"/>
      <c r="F154" s="529"/>
      <c r="G154" s="529"/>
      <c r="H154" s="529"/>
      <c r="I154" s="529"/>
    </row>
    <row r="155" spans="1:9" ht="22.5" hidden="1" customHeight="1">
      <c r="A155" s="571" t="s">
        <v>195</v>
      </c>
      <c r="B155" s="571"/>
      <c r="C155" s="571"/>
      <c r="D155" s="13" t="s">
        <v>141</v>
      </c>
      <c r="E155" s="529"/>
      <c r="F155" s="529"/>
      <c r="G155" s="529"/>
      <c r="H155" s="529"/>
      <c r="I155" s="529"/>
    </row>
    <row r="156" spans="1:9" ht="22.5" hidden="1" customHeight="1">
      <c r="A156" s="571" t="s">
        <v>196</v>
      </c>
      <c r="B156" s="571"/>
      <c r="C156" s="571"/>
      <c r="D156" s="13" t="s">
        <v>141</v>
      </c>
      <c r="E156" s="529"/>
      <c r="F156" s="529"/>
      <c r="G156" s="529"/>
      <c r="H156" s="529"/>
      <c r="I156" s="529"/>
    </row>
    <row r="157" spans="1:9" ht="22.5" hidden="1" customHeight="1">
      <c r="A157" s="571" t="s">
        <v>197</v>
      </c>
      <c r="B157" s="571"/>
      <c r="C157" s="571"/>
      <c r="D157" s="13" t="s">
        <v>141</v>
      </c>
      <c r="E157" s="529"/>
      <c r="F157" s="529"/>
      <c r="G157" s="529"/>
      <c r="H157" s="529"/>
      <c r="I157" s="529"/>
    </row>
    <row r="158" spans="1:9" ht="22.5" hidden="1" customHeight="1">
      <c r="A158" s="571" t="s">
        <v>198</v>
      </c>
      <c r="B158" s="571"/>
      <c r="C158" s="571"/>
      <c r="D158" s="13" t="s">
        <v>141</v>
      </c>
      <c r="E158" s="529"/>
      <c r="F158" s="529"/>
      <c r="G158" s="529"/>
      <c r="H158" s="529"/>
      <c r="I158" s="529"/>
    </row>
    <row r="159" spans="1:9" hidden="1">
      <c r="A159" s="574"/>
      <c r="B159" s="574"/>
      <c r="C159" s="574"/>
      <c r="D159" s="574"/>
      <c r="E159" s="574"/>
      <c r="F159" s="574"/>
      <c r="G159" s="574"/>
      <c r="H159" s="19"/>
      <c r="I159" s="19"/>
    </row>
    <row r="160" spans="1:9" ht="24.95" hidden="1" customHeight="1">
      <c r="A160" s="567" t="s">
        <v>239</v>
      </c>
      <c r="B160" s="532"/>
      <c r="C160" s="532"/>
      <c r="D160" s="532"/>
      <c r="E160" s="532"/>
      <c r="F160" s="532"/>
      <c r="G160" s="532"/>
      <c r="H160" s="532"/>
      <c r="I160" s="533"/>
    </row>
    <row r="161" spans="1:9" hidden="1">
      <c r="A161" s="534" t="s">
        <v>9</v>
      </c>
      <c r="B161" s="534"/>
      <c r="C161" s="534"/>
      <c r="D161" s="25" t="s">
        <v>148</v>
      </c>
      <c r="E161" s="534" t="s">
        <v>11</v>
      </c>
      <c r="F161" s="534"/>
      <c r="G161" s="534"/>
      <c r="H161" s="534"/>
      <c r="I161" s="534"/>
    </row>
    <row r="162" spans="1:9" hidden="1">
      <c r="A162" s="571" t="s">
        <v>199</v>
      </c>
      <c r="B162" s="571"/>
      <c r="C162" s="571"/>
      <c r="D162" s="13" t="s">
        <v>141</v>
      </c>
      <c r="E162" s="529"/>
      <c r="F162" s="529"/>
      <c r="G162" s="529"/>
      <c r="H162" s="529"/>
      <c r="I162" s="529"/>
    </row>
    <row r="163" spans="1:9" hidden="1">
      <c r="A163" s="571" t="s">
        <v>200</v>
      </c>
      <c r="B163" s="571"/>
      <c r="C163" s="571"/>
      <c r="D163" s="13" t="s">
        <v>141</v>
      </c>
      <c r="E163" s="529"/>
      <c r="F163" s="529"/>
      <c r="G163" s="529"/>
      <c r="H163" s="529"/>
      <c r="I163" s="529"/>
    </row>
    <row r="164" spans="1:9" hidden="1">
      <c r="A164" s="571" t="s">
        <v>201</v>
      </c>
      <c r="B164" s="571"/>
      <c r="C164" s="571"/>
      <c r="D164" s="13" t="s">
        <v>141</v>
      </c>
      <c r="E164" s="529"/>
      <c r="F164" s="529"/>
      <c r="G164" s="529"/>
      <c r="H164" s="529"/>
      <c r="I164" s="529"/>
    </row>
    <row r="165" spans="1:9" ht="29.45" hidden="1" customHeight="1">
      <c r="A165" s="571" t="s">
        <v>202</v>
      </c>
      <c r="B165" s="571"/>
      <c r="C165" s="571"/>
      <c r="D165" s="13" t="s">
        <v>141</v>
      </c>
      <c r="E165" s="529"/>
      <c r="F165" s="529"/>
      <c r="G165" s="529"/>
      <c r="H165" s="529"/>
      <c r="I165" s="529"/>
    </row>
    <row r="166" spans="1:9" hidden="1">
      <c r="A166" s="574"/>
      <c r="B166" s="574"/>
      <c r="C166" s="574"/>
      <c r="D166" s="574"/>
      <c r="E166" s="574"/>
      <c r="F166" s="574"/>
      <c r="G166" s="574"/>
      <c r="H166" s="19"/>
      <c r="I166" s="19"/>
    </row>
    <row r="167" spans="1:9" ht="30" hidden="1" customHeight="1">
      <c r="A167" s="567" t="s">
        <v>241</v>
      </c>
      <c r="B167" s="532"/>
      <c r="C167" s="532"/>
      <c r="D167" s="532"/>
      <c r="E167" s="532"/>
      <c r="F167" s="532"/>
      <c r="G167" s="532"/>
      <c r="H167" s="532"/>
      <c r="I167" s="533"/>
    </row>
    <row r="168" spans="1:9" hidden="1">
      <c r="A168" s="534" t="s">
        <v>9</v>
      </c>
      <c r="B168" s="534"/>
      <c r="C168" s="534"/>
      <c r="D168" s="25" t="s">
        <v>148</v>
      </c>
      <c r="E168" s="534" t="s">
        <v>11</v>
      </c>
      <c r="F168" s="534"/>
      <c r="G168" s="534"/>
      <c r="H168" s="534"/>
      <c r="I168" s="534"/>
    </row>
    <row r="169" spans="1:9" ht="15.95" hidden="1" customHeight="1">
      <c r="A169" s="571" t="s">
        <v>203</v>
      </c>
      <c r="B169" s="571"/>
      <c r="C169" s="571"/>
      <c r="D169" s="13" t="s">
        <v>141</v>
      </c>
      <c r="E169" s="529"/>
      <c r="F169" s="529"/>
      <c r="G169" s="529"/>
      <c r="H169" s="529"/>
      <c r="I169" s="529"/>
    </row>
    <row r="170" spans="1:9" ht="16.5" hidden="1" customHeight="1">
      <c r="A170" s="571" t="s">
        <v>204</v>
      </c>
      <c r="B170" s="571"/>
      <c r="C170" s="571"/>
      <c r="D170" s="13" t="s">
        <v>141</v>
      </c>
      <c r="E170" s="529"/>
      <c r="F170" s="529"/>
      <c r="G170" s="529"/>
      <c r="H170" s="529"/>
      <c r="I170" s="529"/>
    </row>
    <row r="171" spans="1:9" hidden="1">
      <c r="A171" s="574"/>
      <c r="B171" s="574"/>
      <c r="C171" s="574"/>
      <c r="D171" s="574"/>
      <c r="E171" s="574"/>
      <c r="F171" s="574"/>
      <c r="G171" s="574"/>
      <c r="H171" s="19"/>
      <c r="I171" s="19"/>
    </row>
    <row r="172" spans="1:9" ht="22.5" hidden="1" customHeight="1">
      <c r="A172" s="567" t="s">
        <v>242</v>
      </c>
      <c r="B172" s="532"/>
      <c r="C172" s="532"/>
      <c r="D172" s="532"/>
      <c r="E172" s="532"/>
      <c r="F172" s="532"/>
      <c r="G172" s="532"/>
      <c r="H172" s="532"/>
      <c r="I172" s="533"/>
    </row>
    <row r="173" spans="1:9" hidden="1">
      <c r="A173" s="534" t="s">
        <v>9</v>
      </c>
      <c r="B173" s="534"/>
      <c r="C173" s="534"/>
      <c r="D173" s="25" t="s">
        <v>148</v>
      </c>
      <c r="E173" s="534" t="s">
        <v>11</v>
      </c>
      <c r="F173" s="534"/>
      <c r="G173" s="534"/>
      <c r="H173" s="534"/>
      <c r="I173" s="534"/>
    </row>
    <row r="174" spans="1:9" hidden="1">
      <c r="A174" s="571" t="s">
        <v>205</v>
      </c>
      <c r="B174" s="571"/>
      <c r="C174" s="571"/>
      <c r="D174" s="13" t="s">
        <v>141</v>
      </c>
      <c r="E174" s="529"/>
      <c r="F174" s="529"/>
      <c r="G174" s="529"/>
      <c r="H174" s="529"/>
      <c r="I174" s="529"/>
    </row>
    <row r="175" spans="1:9" ht="48" hidden="1" customHeight="1">
      <c r="A175" s="571" t="s">
        <v>228</v>
      </c>
      <c r="B175" s="571"/>
      <c r="C175" s="571"/>
      <c r="D175" s="13" t="s">
        <v>141</v>
      </c>
      <c r="E175" s="529"/>
      <c r="F175" s="529"/>
      <c r="G175" s="529"/>
      <c r="H175" s="529"/>
      <c r="I175" s="529"/>
    </row>
    <row r="176" spans="1:9" hidden="1">
      <c r="A176" s="571" t="s">
        <v>206</v>
      </c>
      <c r="B176" s="571"/>
      <c r="C176" s="571"/>
      <c r="D176" s="13" t="s">
        <v>141</v>
      </c>
      <c r="E176" s="529"/>
      <c r="F176" s="529"/>
      <c r="G176" s="529"/>
      <c r="H176" s="529"/>
      <c r="I176" s="529"/>
    </row>
    <row r="177" spans="1:9" hidden="1">
      <c r="A177" s="571" t="s">
        <v>207</v>
      </c>
      <c r="B177" s="571"/>
      <c r="C177" s="571"/>
      <c r="D177" s="13" t="s">
        <v>141</v>
      </c>
      <c r="E177" s="529"/>
      <c r="F177" s="529"/>
      <c r="G177" s="529"/>
      <c r="H177" s="529"/>
      <c r="I177" s="529"/>
    </row>
    <row r="178" spans="1:9" hidden="1">
      <c r="A178" s="571" t="s">
        <v>208</v>
      </c>
      <c r="B178" s="571"/>
      <c r="C178" s="571"/>
      <c r="D178" s="13" t="s">
        <v>141</v>
      </c>
      <c r="E178" s="529"/>
      <c r="F178" s="529"/>
      <c r="G178" s="529"/>
      <c r="H178" s="529"/>
      <c r="I178" s="529"/>
    </row>
    <row r="179" spans="1:9" hidden="1">
      <c r="A179" s="571" t="s">
        <v>209</v>
      </c>
      <c r="B179" s="571"/>
      <c r="C179" s="571"/>
      <c r="D179" s="13" t="s">
        <v>141</v>
      </c>
      <c r="E179" s="529"/>
      <c r="F179" s="529"/>
      <c r="G179" s="529"/>
      <c r="H179" s="529"/>
      <c r="I179" s="529"/>
    </row>
    <row r="180" spans="1:9" hidden="1">
      <c r="A180" s="571" t="s">
        <v>210</v>
      </c>
      <c r="B180" s="571"/>
      <c r="C180" s="571"/>
      <c r="D180" s="13" t="s">
        <v>141</v>
      </c>
      <c r="E180" s="564"/>
      <c r="F180" s="565"/>
      <c r="G180" s="565"/>
      <c r="H180" s="565"/>
      <c r="I180" s="566"/>
    </row>
    <row r="181" spans="1:9" hidden="1">
      <c r="A181" s="574"/>
      <c r="B181" s="574"/>
      <c r="C181" s="574"/>
      <c r="D181" s="574"/>
      <c r="E181" s="574"/>
      <c r="F181" s="574"/>
      <c r="G181" s="574"/>
      <c r="H181" s="19"/>
      <c r="I181" s="19"/>
    </row>
    <row r="182" spans="1:9" ht="32.450000000000003" hidden="1" customHeight="1">
      <c r="A182" s="567" t="s">
        <v>243</v>
      </c>
      <c r="B182" s="532"/>
      <c r="C182" s="532"/>
      <c r="D182" s="532"/>
      <c r="E182" s="532"/>
      <c r="F182" s="532"/>
      <c r="G182" s="532"/>
      <c r="H182" s="532"/>
      <c r="I182" s="533"/>
    </row>
    <row r="183" spans="1:9" hidden="1">
      <c r="A183" s="534" t="s">
        <v>9</v>
      </c>
      <c r="B183" s="534"/>
      <c r="C183" s="534"/>
      <c r="D183" s="25" t="s">
        <v>148</v>
      </c>
      <c r="E183" s="534" t="s">
        <v>11</v>
      </c>
      <c r="F183" s="534"/>
      <c r="G183" s="534"/>
      <c r="H183" s="534"/>
      <c r="I183" s="534"/>
    </row>
    <row r="184" spans="1:9" ht="30.75" hidden="1" customHeight="1">
      <c r="A184" s="571" t="s">
        <v>211</v>
      </c>
      <c r="B184" s="571"/>
      <c r="C184" s="571"/>
      <c r="D184" s="13" t="s">
        <v>141</v>
      </c>
      <c r="E184" s="529"/>
      <c r="F184" s="529"/>
      <c r="G184" s="529"/>
      <c r="H184" s="529"/>
      <c r="I184" s="529"/>
    </row>
    <row r="185" spans="1:9" ht="27.75" hidden="1" customHeight="1">
      <c r="A185" s="571" t="s">
        <v>212</v>
      </c>
      <c r="B185" s="571"/>
      <c r="C185" s="571"/>
      <c r="D185" s="13" t="s">
        <v>141</v>
      </c>
      <c r="E185" s="529"/>
      <c r="F185" s="529"/>
      <c r="G185" s="529"/>
      <c r="H185" s="529"/>
      <c r="I185" s="529"/>
    </row>
    <row r="186" spans="1:9" hidden="1">
      <c r="A186" s="574"/>
      <c r="B186" s="574"/>
      <c r="C186" s="574"/>
      <c r="D186" s="574"/>
      <c r="E186" s="574"/>
      <c r="F186" s="574"/>
      <c r="G186" s="574"/>
      <c r="H186" s="19"/>
      <c r="I186" s="19"/>
    </row>
    <row r="187" spans="1:9" ht="17.45" hidden="1" customHeight="1">
      <c r="A187" s="567" t="s">
        <v>244</v>
      </c>
      <c r="B187" s="532"/>
      <c r="C187" s="532"/>
      <c r="D187" s="532"/>
      <c r="E187" s="532"/>
      <c r="F187" s="532"/>
      <c r="G187" s="532"/>
      <c r="H187" s="532"/>
      <c r="I187" s="533"/>
    </row>
    <row r="188" spans="1:9" hidden="1">
      <c r="A188" s="534" t="s">
        <v>9</v>
      </c>
      <c r="B188" s="534"/>
      <c r="C188" s="534"/>
      <c r="D188" s="25" t="s">
        <v>148</v>
      </c>
      <c r="E188" s="583" t="s">
        <v>11</v>
      </c>
      <c r="F188" s="584"/>
      <c r="G188" s="584"/>
      <c r="H188" s="584"/>
      <c r="I188" s="585"/>
    </row>
    <row r="189" spans="1:9" hidden="1">
      <c r="A189" s="571" t="s">
        <v>213</v>
      </c>
      <c r="B189" s="571"/>
      <c r="C189" s="571"/>
      <c r="D189" s="13" t="s">
        <v>141</v>
      </c>
      <c r="E189" s="564"/>
      <c r="F189" s="565"/>
      <c r="G189" s="565"/>
      <c r="H189" s="565"/>
      <c r="I189" s="566"/>
    </row>
    <row r="190" spans="1:9" ht="29.45" hidden="1" customHeight="1">
      <c r="A190" s="571" t="s">
        <v>214</v>
      </c>
      <c r="B190" s="571"/>
      <c r="C190" s="571"/>
      <c r="D190" s="13" t="s">
        <v>141</v>
      </c>
      <c r="E190" s="564"/>
      <c r="F190" s="565"/>
      <c r="G190" s="565"/>
      <c r="H190" s="565"/>
      <c r="I190" s="566"/>
    </row>
    <row r="191" spans="1:9" ht="29.45" hidden="1" customHeight="1">
      <c r="A191" s="571" t="s">
        <v>215</v>
      </c>
      <c r="B191" s="571"/>
      <c r="C191" s="571"/>
      <c r="D191" s="13" t="s">
        <v>141</v>
      </c>
      <c r="E191" s="564"/>
      <c r="F191" s="565"/>
      <c r="G191" s="565"/>
      <c r="H191" s="565"/>
      <c r="I191" s="566"/>
    </row>
    <row r="192" spans="1:9" hidden="1">
      <c r="A192" s="574"/>
      <c r="B192" s="574"/>
      <c r="C192" s="574"/>
      <c r="D192" s="574"/>
      <c r="E192" s="574"/>
      <c r="F192" s="574"/>
      <c r="G192" s="574"/>
      <c r="H192" s="19"/>
      <c r="I192" s="19"/>
    </row>
    <row r="193" spans="1:9" ht="27.95" hidden="1" customHeight="1">
      <c r="A193" s="567" t="s">
        <v>245</v>
      </c>
      <c r="B193" s="532"/>
      <c r="C193" s="532"/>
      <c r="D193" s="532"/>
      <c r="E193" s="532"/>
      <c r="F193" s="532"/>
      <c r="G193" s="532"/>
      <c r="H193" s="532"/>
      <c r="I193" s="533"/>
    </row>
    <row r="194" spans="1:9" hidden="1">
      <c r="A194" s="534" t="s">
        <v>9</v>
      </c>
      <c r="B194" s="534"/>
      <c r="C194" s="534"/>
      <c r="D194" s="25" t="s">
        <v>148</v>
      </c>
      <c r="E194" s="534" t="s">
        <v>11</v>
      </c>
      <c r="F194" s="534"/>
      <c r="G194" s="534"/>
      <c r="H194" s="534"/>
      <c r="I194" s="534"/>
    </row>
    <row r="195" spans="1:9" hidden="1">
      <c r="A195" s="571" t="s">
        <v>216</v>
      </c>
      <c r="B195" s="571"/>
      <c r="C195" s="571"/>
      <c r="D195" s="13" t="s">
        <v>141</v>
      </c>
      <c r="E195" s="529"/>
      <c r="F195" s="529"/>
      <c r="G195" s="529"/>
      <c r="H195" s="529"/>
      <c r="I195" s="529"/>
    </row>
    <row r="196" spans="1:9" hidden="1">
      <c r="A196" s="571" t="s">
        <v>217</v>
      </c>
      <c r="B196" s="571"/>
      <c r="C196" s="571"/>
      <c r="D196" s="13" t="s">
        <v>141</v>
      </c>
      <c r="E196" s="529"/>
      <c r="F196" s="529"/>
      <c r="G196" s="529"/>
      <c r="H196" s="529"/>
      <c r="I196" s="529"/>
    </row>
    <row r="197" spans="1:9" hidden="1">
      <c r="A197" s="571" t="s">
        <v>218</v>
      </c>
      <c r="B197" s="571"/>
      <c r="C197" s="571"/>
      <c r="D197" s="13" t="s">
        <v>141</v>
      </c>
      <c r="E197" s="529"/>
      <c r="F197" s="529"/>
      <c r="G197" s="529"/>
      <c r="H197" s="529"/>
      <c r="I197" s="529"/>
    </row>
    <row r="198" spans="1:9" hidden="1">
      <c r="A198" s="571" t="s">
        <v>219</v>
      </c>
      <c r="B198" s="571"/>
      <c r="C198" s="571"/>
      <c r="D198" s="13" t="s">
        <v>141</v>
      </c>
      <c r="E198" s="529"/>
      <c r="F198" s="529"/>
      <c r="G198" s="529"/>
      <c r="H198" s="529"/>
      <c r="I198" s="529"/>
    </row>
    <row r="199" spans="1:9" hidden="1">
      <c r="A199" s="571" t="s">
        <v>220</v>
      </c>
      <c r="B199" s="571"/>
      <c r="C199" s="571"/>
      <c r="D199" s="13" t="s">
        <v>141</v>
      </c>
      <c r="E199" s="529"/>
      <c r="F199" s="529"/>
      <c r="G199" s="529"/>
      <c r="H199" s="529"/>
      <c r="I199" s="529"/>
    </row>
    <row r="200" spans="1:9" hidden="1">
      <c r="A200" s="586"/>
      <c r="B200" s="587"/>
      <c r="C200" s="587"/>
      <c r="D200" s="587"/>
      <c r="E200" s="587"/>
      <c r="F200" s="587"/>
      <c r="G200" s="587"/>
      <c r="H200" s="587"/>
      <c r="I200" s="587"/>
    </row>
    <row r="201" spans="1:9" ht="42.75" hidden="1" customHeight="1">
      <c r="A201" s="567" t="s">
        <v>246</v>
      </c>
      <c r="B201" s="532"/>
      <c r="C201" s="532"/>
      <c r="D201" s="532"/>
      <c r="E201" s="532"/>
      <c r="F201" s="532"/>
      <c r="G201" s="532"/>
      <c r="H201" s="532"/>
      <c r="I201" s="533"/>
    </row>
    <row r="202" spans="1:9" hidden="1">
      <c r="A202" s="517" t="s">
        <v>9</v>
      </c>
      <c r="B202" s="518"/>
      <c r="C202" s="519"/>
      <c r="D202" s="25" t="s">
        <v>148</v>
      </c>
      <c r="E202" s="517" t="s">
        <v>11</v>
      </c>
      <c r="F202" s="518"/>
      <c r="G202" s="518"/>
      <c r="H202" s="518"/>
      <c r="I202" s="519"/>
    </row>
    <row r="203" spans="1:9" ht="22.5" hidden="1" customHeight="1">
      <c r="A203" s="520" t="s">
        <v>221</v>
      </c>
      <c r="B203" s="521"/>
      <c r="C203" s="522"/>
      <c r="D203" s="13" t="s">
        <v>141</v>
      </c>
      <c r="E203" s="520"/>
      <c r="F203" s="521"/>
      <c r="G203" s="521"/>
      <c r="H203" s="521"/>
      <c r="I203" s="522"/>
    </row>
    <row r="204" spans="1:9" hidden="1">
      <c r="A204" s="520" t="s">
        <v>222</v>
      </c>
      <c r="B204" s="521"/>
      <c r="C204" s="522"/>
      <c r="D204" s="13" t="s">
        <v>141</v>
      </c>
      <c r="E204" s="520"/>
      <c r="F204" s="521"/>
      <c r="G204" s="521"/>
      <c r="H204" s="521"/>
      <c r="I204" s="522"/>
    </row>
    <row r="205" spans="1:9" ht="15" hidden="1" customHeight="1">
      <c r="A205" s="520" t="s">
        <v>223</v>
      </c>
      <c r="B205" s="521"/>
      <c r="C205" s="522"/>
      <c r="D205" s="13" t="s">
        <v>141</v>
      </c>
      <c r="E205" s="520"/>
      <c r="F205" s="521"/>
      <c r="G205" s="521"/>
      <c r="H205" s="521"/>
      <c r="I205" s="522"/>
    </row>
    <row r="206" spans="1:9" hidden="1">
      <c r="A206" s="521"/>
      <c r="B206" s="521"/>
      <c r="C206" s="521"/>
      <c r="D206" s="521"/>
      <c r="E206" s="521"/>
      <c r="F206" s="521"/>
      <c r="G206" s="521"/>
      <c r="H206" s="521"/>
      <c r="I206" s="521"/>
    </row>
    <row r="207" spans="1:9" ht="21.95" hidden="1" customHeight="1">
      <c r="A207" s="567" t="s">
        <v>247</v>
      </c>
      <c r="B207" s="532"/>
      <c r="C207" s="532"/>
      <c r="D207" s="532"/>
      <c r="E207" s="532"/>
      <c r="F207" s="532"/>
      <c r="G207" s="532"/>
      <c r="H207" s="532"/>
      <c r="I207" s="533"/>
    </row>
    <row r="208" spans="1:9" hidden="1">
      <c r="A208" s="517" t="s">
        <v>9</v>
      </c>
      <c r="B208" s="518"/>
      <c r="C208" s="519"/>
      <c r="D208" s="25" t="s">
        <v>148</v>
      </c>
      <c r="E208" s="517" t="s">
        <v>11</v>
      </c>
      <c r="F208" s="518"/>
      <c r="G208" s="518"/>
      <c r="H208" s="518"/>
      <c r="I208" s="519"/>
    </row>
    <row r="209" spans="1:9" ht="28.5" hidden="1" customHeight="1">
      <c r="A209" s="520" t="s">
        <v>224</v>
      </c>
      <c r="B209" s="521"/>
      <c r="C209" s="522"/>
      <c r="D209" s="13" t="s">
        <v>141</v>
      </c>
      <c r="E209" s="520"/>
      <c r="F209" s="521"/>
      <c r="G209" s="521"/>
      <c r="H209" s="521"/>
      <c r="I209" s="522"/>
    </row>
    <row r="210" spans="1:9" ht="22.5" hidden="1" customHeight="1">
      <c r="A210" s="520" t="s">
        <v>225</v>
      </c>
      <c r="B210" s="521"/>
      <c r="C210" s="522"/>
      <c r="D210" s="13" t="s">
        <v>141</v>
      </c>
      <c r="E210" s="520"/>
      <c r="F210" s="521"/>
      <c r="G210" s="521"/>
      <c r="H210" s="521"/>
      <c r="I210" s="522"/>
    </row>
    <row r="211" spans="1:9" hidden="1">
      <c r="A211" s="520" t="s">
        <v>226</v>
      </c>
      <c r="B211" s="521"/>
      <c r="C211" s="522"/>
      <c r="D211" s="13" t="s">
        <v>141</v>
      </c>
      <c r="E211" s="520"/>
      <c r="F211" s="521"/>
      <c r="G211" s="521"/>
      <c r="H211" s="521"/>
      <c r="I211" s="522"/>
    </row>
    <row r="212" spans="1:9" hidden="1">
      <c r="A212" s="521"/>
      <c r="B212" s="521"/>
      <c r="C212" s="521"/>
      <c r="D212" s="521"/>
      <c r="E212" s="521"/>
      <c r="F212" s="521"/>
      <c r="G212" s="521"/>
      <c r="H212" s="521"/>
      <c r="I212" s="521"/>
    </row>
    <row r="213" spans="1:9" ht="12.95" hidden="1" customHeight="1">
      <c r="A213" s="567" t="s">
        <v>248</v>
      </c>
      <c r="B213" s="532"/>
      <c r="C213" s="532"/>
      <c r="D213" s="532"/>
      <c r="E213" s="532"/>
      <c r="F213" s="532"/>
      <c r="G213" s="532"/>
      <c r="H213" s="532"/>
      <c r="I213" s="533"/>
    </row>
    <row r="214" spans="1:9" hidden="1">
      <c r="A214" s="517" t="s">
        <v>9</v>
      </c>
      <c r="B214" s="518"/>
      <c r="C214" s="519"/>
      <c r="D214" s="25" t="s">
        <v>148</v>
      </c>
      <c r="E214" s="517" t="s">
        <v>11</v>
      </c>
      <c r="F214" s="518"/>
      <c r="G214" s="518"/>
      <c r="H214" s="518"/>
      <c r="I214" s="519"/>
    </row>
    <row r="215" spans="1:9" ht="23.45" hidden="1" customHeight="1">
      <c r="A215" s="563" t="s">
        <v>249</v>
      </c>
      <c r="B215" s="521"/>
      <c r="C215" s="522"/>
      <c r="D215" s="13" t="s">
        <v>141</v>
      </c>
      <c r="E215" s="520"/>
      <c r="F215" s="521"/>
      <c r="G215" s="521"/>
      <c r="H215" s="521"/>
      <c r="I215" s="522"/>
    </row>
    <row r="216" spans="1:9" ht="13.5" hidden="1" customHeight="1">
      <c r="A216" s="521"/>
      <c r="B216" s="521"/>
      <c r="C216" s="521"/>
      <c r="D216" s="521"/>
      <c r="E216" s="521"/>
      <c r="F216" s="521"/>
      <c r="G216" s="521"/>
      <c r="H216" s="521"/>
      <c r="I216" s="521"/>
    </row>
    <row r="217" spans="1:9" ht="44.25" hidden="1" customHeight="1">
      <c r="A217" s="567" t="s">
        <v>312</v>
      </c>
      <c r="B217" s="532"/>
      <c r="C217" s="532"/>
      <c r="D217" s="532"/>
      <c r="E217" s="532"/>
      <c r="F217" s="532"/>
      <c r="G217" s="532"/>
      <c r="H217" s="532"/>
      <c r="I217" s="533"/>
    </row>
    <row r="218" spans="1:9" ht="23.45" hidden="1" customHeight="1">
      <c r="A218" s="517" t="s">
        <v>9</v>
      </c>
      <c r="B218" s="518"/>
      <c r="C218" s="519"/>
      <c r="D218" s="25" t="s">
        <v>148</v>
      </c>
      <c r="E218" s="517" t="s">
        <v>11</v>
      </c>
      <c r="F218" s="518"/>
      <c r="G218" s="518"/>
      <c r="H218" s="518"/>
      <c r="I218" s="519"/>
    </row>
    <row r="219" spans="1:9" ht="23.25" hidden="1" customHeight="1">
      <c r="A219" s="563" t="s">
        <v>313</v>
      </c>
      <c r="B219" s="521"/>
      <c r="C219" s="522"/>
      <c r="D219" s="13" t="s">
        <v>141</v>
      </c>
      <c r="E219" s="520"/>
      <c r="F219" s="521"/>
      <c r="G219" s="521"/>
      <c r="H219" s="521"/>
      <c r="I219" s="522"/>
    </row>
    <row r="220" spans="1:9" ht="23.25" hidden="1" customHeight="1">
      <c r="A220" s="563" t="s">
        <v>250</v>
      </c>
      <c r="B220" s="521"/>
      <c r="C220" s="522"/>
      <c r="D220" s="13" t="s">
        <v>141</v>
      </c>
      <c r="E220" s="520"/>
      <c r="F220" s="521"/>
      <c r="G220" s="521"/>
      <c r="H220" s="521"/>
      <c r="I220" s="522"/>
    </row>
    <row r="221" spans="1:9" ht="36.75" hidden="1" customHeight="1">
      <c r="A221" s="563" t="s">
        <v>251</v>
      </c>
      <c r="B221" s="521"/>
      <c r="C221" s="522"/>
      <c r="D221" s="13" t="s">
        <v>141</v>
      </c>
      <c r="E221" s="520"/>
      <c r="F221" s="521"/>
      <c r="G221" s="521"/>
      <c r="H221" s="521"/>
      <c r="I221" s="522"/>
    </row>
    <row r="222" spans="1:9" ht="33.950000000000003" hidden="1" customHeight="1">
      <c r="A222" s="563" t="s">
        <v>253</v>
      </c>
      <c r="B222" s="521"/>
      <c r="C222" s="522"/>
      <c r="D222" s="13" t="s">
        <v>141</v>
      </c>
      <c r="E222" s="520"/>
      <c r="F222" s="521"/>
      <c r="G222" s="521"/>
      <c r="H222" s="521"/>
      <c r="I222" s="522"/>
    </row>
    <row r="223" spans="1:9" ht="23.25" hidden="1" customHeight="1">
      <c r="A223" s="563" t="s">
        <v>252</v>
      </c>
      <c r="B223" s="521"/>
      <c r="C223" s="522"/>
      <c r="D223" s="13" t="s">
        <v>141</v>
      </c>
      <c r="E223" s="520"/>
      <c r="F223" s="521"/>
      <c r="G223" s="521"/>
      <c r="H223" s="521"/>
      <c r="I223" s="522"/>
    </row>
    <row r="224" spans="1:9" ht="41.25" hidden="1" customHeight="1">
      <c r="A224" s="563" t="s">
        <v>254</v>
      </c>
      <c r="B224" s="521"/>
      <c r="C224" s="522"/>
      <c r="D224" s="13" t="s">
        <v>141</v>
      </c>
      <c r="E224" s="520"/>
      <c r="F224" s="521"/>
      <c r="G224" s="521"/>
      <c r="H224" s="521"/>
      <c r="I224" s="522"/>
    </row>
    <row r="225" spans="1:10" ht="35.25" hidden="1" customHeight="1">
      <c r="A225" s="552" t="s">
        <v>255</v>
      </c>
      <c r="B225" s="603"/>
      <c r="C225" s="604"/>
      <c r="D225" s="13" t="s">
        <v>141</v>
      </c>
      <c r="E225" s="605"/>
      <c r="F225" s="603"/>
      <c r="G225" s="603"/>
      <c r="H225" s="603"/>
      <c r="I225" s="604"/>
    </row>
    <row r="226" spans="1:10" ht="17.45" hidden="1" customHeight="1">
      <c r="A226" s="551" t="s">
        <v>256</v>
      </c>
      <c r="B226" s="551"/>
      <c r="C226" s="551"/>
      <c r="D226" s="551"/>
      <c r="E226" s="551"/>
      <c r="F226" s="551"/>
      <c r="G226" s="551"/>
      <c r="H226" s="551"/>
      <c r="I226" s="551"/>
    </row>
    <row r="227" spans="1:10" ht="35.25" hidden="1" customHeight="1">
      <c r="A227" s="551" t="s">
        <v>314</v>
      </c>
      <c r="B227" s="551"/>
      <c r="C227" s="551"/>
      <c r="D227" s="551"/>
      <c r="E227" s="551"/>
      <c r="F227" s="551"/>
      <c r="G227" s="551"/>
      <c r="H227" s="551"/>
      <c r="I227" s="551"/>
    </row>
    <row r="228" spans="1:10" ht="33.75" hidden="1" customHeight="1">
      <c r="A228" s="606" t="s">
        <v>257</v>
      </c>
      <c r="B228" s="607"/>
      <c r="C228" s="607"/>
      <c r="D228" s="607"/>
      <c r="E228" s="607"/>
      <c r="F228" s="607"/>
      <c r="G228" s="607"/>
      <c r="H228" s="607"/>
      <c r="I228" s="608"/>
    </row>
    <row r="229" spans="1:10" ht="19.5" customHeight="1">
      <c r="A229" s="634"/>
      <c r="B229" s="634"/>
      <c r="C229" s="634"/>
      <c r="D229" s="634"/>
      <c r="E229" s="634"/>
      <c r="F229" s="634"/>
      <c r="G229" s="634"/>
      <c r="H229" s="634"/>
      <c r="I229" s="634"/>
      <c r="J229" s="634"/>
    </row>
    <row r="230" spans="1:10" ht="19.5" customHeight="1">
      <c r="A230" s="635" t="s">
        <v>1454</v>
      </c>
      <c r="B230" s="635"/>
      <c r="C230" s="635"/>
      <c r="D230" s="635"/>
      <c r="E230" s="635"/>
      <c r="F230" s="635"/>
      <c r="G230" s="635"/>
      <c r="H230" s="635"/>
      <c r="I230" s="635"/>
      <c r="J230" s="635"/>
    </row>
    <row r="231" spans="1:10" ht="19.5" customHeight="1">
      <c r="A231" s="636" t="s">
        <v>258</v>
      </c>
      <c r="B231" s="636"/>
      <c r="C231" s="636"/>
      <c r="D231" s="636"/>
      <c r="E231" s="636"/>
      <c r="F231" s="636"/>
      <c r="G231" s="636"/>
      <c r="H231" s="636"/>
      <c r="I231" s="636"/>
      <c r="J231" s="636"/>
    </row>
    <row r="232" spans="1:10" ht="19.5" customHeight="1">
      <c r="A232" s="50" t="s">
        <v>259</v>
      </c>
      <c r="B232" s="589" t="s">
        <v>263</v>
      </c>
      <c r="C232" s="589"/>
      <c r="D232" s="589"/>
      <c r="E232" s="50" t="s">
        <v>260</v>
      </c>
      <c r="F232" s="50" t="s">
        <v>261</v>
      </c>
      <c r="G232" s="50" t="s">
        <v>262</v>
      </c>
      <c r="H232" s="589" t="s">
        <v>277</v>
      </c>
      <c r="I232" s="589"/>
      <c r="J232" s="589"/>
    </row>
    <row r="233" spans="1:10" ht="19.5" customHeight="1">
      <c r="A233" s="599" t="s">
        <v>276</v>
      </c>
      <c r="B233" s="596" t="s">
        <v>266</v>
      </c>
      <c r="C233" s="596"/>
      <c r="D233" s="596"/>
      <c r="E233" s="51">
        <v>0.2</v>
      </c>
      <c r="F233" s="31">
        <v>0</v>
      </c>
      <c r="G233" s="52">
        <f>F233*E233</f>
        <v>0</v>
      </c>
      <c r="H233" s="588"/>
      <c r="I233" s="588"/>
      <c r="J233" s="588"/>
    </row>
    <row r="234" spans="1:10" ht="19.5" customHeight="1">
      <c r="A234" s="599"/>
      <c r="B234" s="596" t="s">
        <v>267</v>
      </c>
      <c r="C234" s="596"/>
      <c r="D234" s="596"/>
      <c r="E234" s="51">
        <v>0.2</v>
      </c>
      <c r="F234" s="31">
        <v>1</v>
      </c>
      <c r="G234" s="52">
        <f>F234*E234</f>
        <v>0.2</v>
      </c>
      <c r="H234" s="588"/>
      <c r="I234" s="588"/>
      <c r="J234" s="588"/>
    </row>
    <row r="235" spans="1:10" ht="19.5" customHeight="1">
      <c r="A235" s="599"/>
      <c r="B235" s="596" t="s">
        <v>315</v>
      </c>
      <c r="C235" s="596"/>
      <c r="D235" s="596"/>
      <c r="E235" s="51">
        <v>0.2</v>
      </c>
      <c r="F235" s="31">
        <v>1</v>
      </c>
      <c r="G235" s="52">
        <f>F235*E235</f>
        <v>0.2</v>
      </c>
      <c r="H235" s="613" t="s">
        <v>1439</v>
      </c>
      <c r="I235" s="613"/>
      <c r="J235" s="613"/>
    </row>
    <row r="236" spans="1:10" ht="19.5" customHeight="1">
      <c r="A236" s="599"/>
      <c r="B236" s="596" t="s">
        <v>1536</v>
      </c>
      <c r="C236" s="596"/>
      <c r="D236" s="596"/>
      <c r="E236" s="51">
        <v>0.2</v>
      </c>
      <c r="F236" s="31">
        <v>0</v>
      </c>
      <c r="G236" s="52">
        <f>F236*E236</f>
        <v>0</v>
      </c>
      <c r="H236" s="588"/>
      <c r="I236" s="588"/>
      <c r="J236" s="588"/>
    </row>
    <row r="237" spans="1:10" ht="19.5" customHeight="1">
      <c r="A237" s="599"/>
      <c r="B237" s="596" t="s">
        <v>271</v>
      </c>
      <c r="C237" s="596"/>
      <c r="D237" s="596"/>
      <c r="E237" s="51">
        <v>0.2</v>
      </c>
      <c r="F237" s="31">
        <v>1</v>
      </c>
      <c r="G237" s="52">
        <f>F237*E237</f>
        <v>0.2</v>
      </c>
      <c r="H237" s="588"/>
      <c r="I237" s="588"/>
      <c r="J237" s="588"/>
    </row>
    <row r="238" spans="1:10" ht="19.5" customHeight="1">
      <c r="A238" s="597" t="s">
        <v>1548</v>
      </c>
      <c r="B238" s="597"/>
      <c r="C238" s="597"/>
      <c r="D238" s="597"/>
      <c r="E238" s="598">
        <f>SUM(G233:G237)</f>
        <v>0.60000000000000009</v>
      </c>
      <c r="F238" s="598"/>
      <c r="G238" s="598"/>
      <c r="H238" s="594"/>
      <c r="I238" s="594"/>
      <c r="J238" s="594"/>
    </row>
    <row r="239" spans="1:10" ht="19.5" customHeight="1">
      <c r="A239" s="50" t="s">
        <v>259</v>
      </c>
      <c r="B239" s="589" t="s">
        <v>263</v>
      </c>
      <c r="C239" s="589"/>
      <c r="D239" s="589"/>
      <c r="E239" s="50" t="s">
        <v>260</v>
      </c>
      <c r="F239" s="50" t="s">
        <v>261</v>
      </c>
      <c r="G239" s="50" t="s">
        <v>262</v>
      </c>
      <c r="H239" s="589" t="s">
        <v>277</v>
      </c>
      <c r="I239" s="589"/>
      <c r="J239" s="589"/>
    </row>
    <row r="240" spans="1:10" ht="19.5" customHeight="1">
      <c r="A240" s="599" t="s">
        <v>265</v>
      </c>
      <c r="B240" s="595" t="s">
        <v>1549</v>
      </c>
      <c r="C240" s="595"/>
      <c r="D240" s="595"/>
      <c r="E240" s="51">
        <v>0.2</v>
      </c>
      <c r="F240" s="31">
        <v>1</v>
      </c>
      <c r="G240" s="52">
        <f>F240*E240</f>
        <v>0.2</v>
      </c>
      <c r="H240" s="588"/>
      <c r="I240" s="588"/>
      <c r="J240" s="588"/>
    </row>
    <row r="241" spans="1:10" ht="19.5" customHeight="1">
      <c r="A241" s="599"/>
      <c r="B241" s="595" t="s">
        <v>1537</v>
      </c>
      <c r="C241" s="595"/>
      <c r="D241" s="595"/>
      <c r="E241" s="51">
        <v>0.2</v>
      </c>
      <c r="F241" s="31">
        <v>1</v>
      </c>
      <c r="G241" s="52">
        <f>F241*E241</f>
        <v>0.2</v>
      </c>
      <c r="H241" s="588"/>
      <c r="I241" s="588"/>
      <c r="J241" s="588"/>
    </row>
    <row r="242" spans="1:10" ht="19.5" customHeight="1">
      <c r="A242" s="599"/>
      <c r="B242" s="595" t="s">
        <v>1539</v>
      </c>
      <c r="C242" s="595"/>
      <c r="D242" s="595"/>
      <c r="E242" s="51">
        <v>0.2</v>
      </c>
      <c r="F242" s="31">
        <v>1</v>
      </c>
      <c r="G242" s="52">
        <f>F242*E242</f>
        <v>0.2</v>
      </c>
      <c r="H242" s="588"/>
      <c r="I242" s="588"/>
      <c r="J242" s="588"/>
    </row>
    <row r="243" spans="1:10" ht="19.5" customHeight="1">
      <c r="A243" s="599"/>
      <c r="B243" s="595" t="s">
        <v>1540</v>
      </c>
      <c r="C243" s="595"/>
      <c r="D243" s="595"/>
      <c r="E243" s="51">
        <v>0.2</v>
      </c>
      <c r="F243" s="31">
        <v>1</v>
      </c>
      <c r="G243" s="52">
        <f>F243*E243</f>
        <v>0.2</v>
      </c>
      <c r="H243" s="588"/>
      <c r="I243" s="588"/>
      <c r="J243" s="588"/>
    </row>
    <row r="244" spans="1:10" ht="19.5" customHeight="1">
      <c r="A244" s="599"/>
      <c r="B244" s="595" t="s">
        <v>1538</v>
      </c>
      <c r="C244" s="595"/>
      <c r="D244" s="595"/>
      <c r="E244" s="51">
        <v>0.2</v>
      </c>
      <c r="F244" s="31">
        <v>1</v>
      </c>
      <c r="G244" s="52">
        <f>F244*E244</f>
        <v>0.2</v>
      </c>
      <c r="H244" s="588"/>
      <c r="I244" s="588"/>
      <c r="J244" s="588"/>
    </row>
    <row r="245" spans="1:10" ht="19.5" customHeight="1">
      <c r="A245" s="589" t="s">
        <v>264</v>
      </c>
      <c r="B245" s="589"/>
      <c r="C245" s="589"/>
      <c r="D245" s="589"/>
      <c r="E245" s="598">
        <f>SUM(G240:G244)</f>
        <v>1</v>
      </c>
      <c r="F245" s="598"/>
      <c r="G245" s="598"/>
      <c r="H245" s="616"/>
      <c r="I245" s="616"/>
      <c r="J245" s="616"/>
    </row>
    <row r="246" spans="1:10" ht="19.5" customHeight="1">
      <c r="A246" s="50" t="s">
        <v>259</v>
      </c>
      <c r="B246" s="589" t="s">
        <v>263</v>
      </c>
      <c r="C246" s="589"/>
      <c r="D246" s="589"/>
      <c r="E246" s="50" t="s">
        <v>260</v>
      </c>
      <c r="F246" s="50" t="s">
        <v>261</v>
      </c>
      <c r="G246" s="50" t="s">
        <v>262</v>
      </c>
      <c r="H246" s="589" t="s">
        <v>277</v>
      </c>
      <c r="I246" s="589"/>
      <c r="J246" s="589"/>
    </row>
    <row r="247" spans="1:10" ht="19.5" customHeight="1">
      <c r="A247" s="599" t="s">
        <v>269</v>
      </c>
      <c r="B247" s="595" t="s">
        <v>1542</v>
      </c>
      <c r="C247" s="595"/>
      <c r="D247" s="595"/>
      <c r="E247" s="51">
        <v>0.2</v>
      </c>
      <c r="F247" s="31">
        <v>0</v>
      </c>
      <c r="G247" s="52">
        <f>F247*E247</f>
        <v>0</v>
      </c>
      <c r="H247" s="588"/>
      <c r="I247" s="588"/>
      <c r="J247" s="588"/>
    </row>
    <row r="248" spans="1:10" ht="19.5" customHeight="1">
      <c r="A248" s="599"/>
      <c r="B248" s="595" t="s">
        <v>1550</v>
      </c>
      <c r="C248" s="595"/>
      <c r="D248" s="595"/>
      <c r="E248" s="51">
        <v>0.2</v>
      </c>
      <c r="F248" s="31">
        <v>0</v>
      </c>
      <c r="G248" s="52">
        <f>F248*E248</f>
        <v>0</v>
      </c>
      <c r="H248" s="588"/>
      <c r="I248" s="588"/>
      <c r="J248" s="588"/>
    </row>
    <row r="249" spans="1:10" ht="19.5" customHeight="1">
      <c r="A249" s="599"/>
      <c r="B249" s="595" t="s">
        <v>1551</v>
      </c>
      <c r="C249" s="595"/>
      <c r="D249" s="595"/>
      <c r="E249" s="51">
        <v>0.2</v>
      </c>
      <c r="F249" s="31">
        <v>0</v>
      </c>
      <c r="G249" s="52">
        <f>F249*E249</f>
        <v>0</v>
      </c>
      <c r="H249" s="588"/>
      <c r="I249" s="588"/>
      <c r="J249" s="588"/>
    </row>
    <row r="250" spans="1:10" ht="19.5" customHeight="1">
      <c r="A250" s="599"/>
      <c r="B250" s="595" t="s">
        <v>1552</v>
      </c>
      <c r="C250" s="595"/>
      <c r="D250" s="595"/>
      <c r="E250" s="51">
        <v>0.2</v>
      </c>
      <c r="F250" s="31">
        <v>0</v>
      </c>
      <c r="G250" s="52">
        <f>F250*E250</f>
        <v>0</v>
      </c>
      <c r="H250" s="588"/>
      <c r="I250" s="588"/>
      <c r="J250" s="588"/>
    </row>
    <row r="251" spans="1:10" ht="19.5" customHeight="1">
      <c r="A251" s="599"/>
      <c r="B251" s="595" t="s">
        <v>1543</v>
      </c>
      <c r="C251" s="595"/>
      <c r="D251" s="595"/>
      <c r="E251" s="51">
        <v>0.2</v>
      </c>
      <c r="F251" s="31">
        <v>0</v>
      </c>
      <c r="G251" s="52">
        <f>F251*E251</f>
        <v>0</v>
      </c>
      <c r="H251" s="588"/>
      <c r="I251" s="588"/>
      <c r="J251" s="588"/>
    </row>
    <row r="252" spans="1:10" ht="19.5" customHeight="1">
      <c r="A252" s="597" t="s">
        <v>268</v>
      </c>
      <c r="B252" s="597"/>
      <c r="C252" s="597"/>
      <c r="D252" s="597"/>
      <c r="E252" s="598">
        <f>SUM(G247:G251)</f>
        <v>0</v>
      </c>
      <c r="F252" s="598"/>
      <c r="G252" s="598"/>
      <c r="H252" s="594"/>
      <c r="I252" s="594"/>
      <c r="J252" s="594"/>
    </row>
    <row r="253" spans="1:10" ht="19.5" customHeight="1">
      <c r="A253" s="50" t="s">
        <v>259</v>
      </c>
      <c r="B253" s="589" t="s">
        <v>263</v>
      </c>
      <c r="C253" s="589"/>
      <c r="D253" s="589"/>
      <c r="E253" s="50" t="s">
        <v>260</v>
      </c>
      <c r="F253" s="50" t="s">
        <v>261</v>
      </c>
      <c r="G253" s="50" t="s">
        <v>262</v>
      </c>
      <c r="H253" s="589" t="s">
        <v>277</v>
      </c>
      <c r="I253" s="589"/>
      <c r="J253" s="589"/>
    </row>
    <row r="254" spans="1:10" ht="19.5" customHeight="1">
      <c r="A254" s="599" t="s">
        <v>270</v>
      </c>
      <c r="B254" s="595" t="s">
        <v>1553</v>
      </c>
      <c r="C254" s="595"/>
      <c r="D254" s="595"/>
      <c r="E254" s="51">
        <v>0.2</v>
      </c>
      <c r="F254" s="31">
        <v>1</v>
      </c>
      <c r="G254" s="52">
        <f>F254*E254</f>
        <v>0.2</v>
      </c>
      <c r="H254" s="588"/>
      <c r="I254" s="588"/>
      <c r="J254" s="588"/>
    </row>
    <row r="255" spans="1:10" ht="19.5" customHeight="1">
      <c r="A255" s="599"/>
      <c r="B255" s="595" t="s">
        <v>272</v>
      </c>
      <c r="C255" s="595"/>
      <c r="D255" s="595"/>
      <c r="E255" s="51">
        <v>0.2</v>
      </c>
      <c r="F255" s="31">
        <v>0</v>
      </c>
      <c r="G255" s="52">
        <f>F255*E255</f>
        <v>0</v>
      </c>
      <c r="H255" s="588"/>
      <c r="I255" s="588"/>
      <c r="J255" s="588"/>
    </row>
    <row r="256" spans="1:10" ht="19.5" customHeight="1">
      <c r="A256" s="599"/>
      <c r="B256" s="595" t="s">
        <v>273</v>
      </c>
      <c r="C256" s="595"/>
      <c r="D256" s="595"/>
      <c r="E256" s="51">
        <v>0.2</v>
      </c>
      <c r="F256" s="31">
        <v>0</v>
      </c>
      <c r="G256" s="52">
        <f>F256*E256</f>
        <v>0</v>
      </c>
      <c r="H256" s="588"/>
      <c r="I256" s="588"/>
      <c r="J256" s="588"/>
    </row>
    <row r="257" spans="1:10" ht="19.5" customHeight="1">
      <c r="A257" s="599"/>
      <c r="B257" s="595" t="s">
        <v>274</v>
      </c>
      <c r="C257" s="595"/>
      <c r="D257" s="595"/>
      <c r="E257" s="51">
        <v>0.2</v>
      </c>
      <c r="F257" s="31">
        <v>0</v>
      </c>
      <c r="G257" s="52">
        <f>F257*E257</f>
        <v>0</v>
      </c>
      <c r="H257" s="588"/>
      <c r="I257" s="588"/>
      <c r="J257" s="588"/>
    </row>
    <row r="258" spans="1:10" ht="19.5" customHeight="1">
      <c r="A258" s="599"/>
      <c r="B258" s="595" t="s">
        <v>1541</v>
      </c>
      <c r="C258" s="595"/>
      <c r="D258" s="595"/>
      <c r="E258" s="51">
        <v>0.2</v>
      </c>
      <c r="F258" s="31">
        <v>0</v>
      </c>
      <c r="G258" s="52">
        <f>F258*E258</f>
        <v>0</v>
      </c>
      <c r="H258" s="588"/>
      <c r="I258" s="588"/>
      <c r="J258" s="588"/>
    </row>
    <row r="259" spans="1:10" ht="19.5" customHeight="1">
      <c r="A259" s="597" t="s">
        <v>275</v>
      </c>
      <c r="B259" s="597"/>
      <c r="C259" s="597"/>
      <c r="D259" s="597"/>
      <c r="E259" s="598">
        <f>SUM(G254:G258)</f>
        <v>0.2</v>
      </c>
      <c r="F259" s="598"/>
      <c r="G259" s="598"/>
      <c r="H259" s="594"/>
      <c r="I259" s="594"/>
      <c r="J259" s="594"/>
    </row>
    <row r="260" spans="1:10" ht="19.5" customHeight="1">
      <c r="A260" s="638"/>
      <c r="B260" s="638"/>
      <c r="C260" s="638"/>
      <c r="D260" s="638"/>
      <c r="E260" s="638"/>
      <c r="F260" s="638"/>
      <c r="G260" s="638"/>
      <c r="H260" s="638"/>
      <c r="I260" s="638"/>
      <c r="J260" s="638"/>
    </row>
    <row r="261" spans="1:10" ht="19.5" customHeight="1">
      <c r="A261" s="53" t="s">
        <v>278</v>
      </c>
      <c r="B261" s="53" t="s">
        <v>281</v>
      </c>
      <c r="C261" s="638"/>
      <c r="D261" s="638"/>
      <c r="E261" s="638"/>
      <c r="F261" s="638"/>
      <c r="G261" s="638"/>
      <c r="H261" s="638"/>
      <c r="I261" s="638"/>
      <c r="J261" s="638"/>
    </row>
    <row r="262" spans="1:10" ht="19.5" customHeight="1">
      <c r="A262" s="54" t="s">
        <v>276</v>
      </c>
      <c r="B262" s="55">
        <f>E238</f>
        <v>0.60000000000000009</v>
      </c>
      <c r="C262" s="638"/>
      <c r="D262" s="638"/>
      <c r="E262" s="638"/>
      <c r="F262" s="638"/>
      <c r="G262" s="638"/>
      <c r="H262" s="638"/>
      <c r="I262" s="638"/>
      <c r="J262" s="638"/>
    </row>
    <row r="263" spans="1:10" ht="19.5" customHeight="1">
      <c r="A263" s="54" t="s">
        <v>265</v>
      </c>
      <c r="B263" s="55">
        <f>E245</f>
        <v>1</v>
      </c>
      <c r="C263" s="638"/>
      <c r="D263" s="638"/>
      <c r="E263" s="638"/>
      <c r="F263" s="638"/>
      <c r="G263" s="638"/>
      <c r="H263" s="638"/>
      <c r="I263" s="638"/>
      <c r="J263" s="638"/>
    </row>
    <row r="264" spans="1:10" ht="19.5" customHeight="1">
      <c r="A264" s="54" t="s">
        <v>279</v>
      </c>
      <c r="B264" s="55">
        <f>E252</f>
        <v>0</v>
      </c>
      <c r="C264" s="638"/>
      <c r="D264" s="638"/>
      <c r="E264" s="638"/>
      <c r="F264" s="638"/>
      <c r="G264" s="638"/>
      <c r="H264" s="638"/>
      <c r="I264" s="638"/>
      <c r="J264" s="638"/>
    </row>
    <row r="265" spans="1:10" ht="33" customHeight="1">
      <c r="A265" s="54" t="s">
        <v>270</v>
      </c>
      <c r="B265" s="55">
        <f>E259</f>
        <v>0.2</v>
      </c>
      <c r="C265" s="638"/>
      <c r="D265" s="638"/>
      <c r="E265" s="638"/>
      <c r="F265" s="638"/>
      <c r="G265" s="638"/>
      <c r="H265" s="638"/>
      <c r="I265" s="638"/>
      <c r="J265" s="638"/>
    </row>
    <row r="266" spans="1:10" ht="35.25" customHeight="1">
      <c r="A266" s="56" t="s">
        <v>280</v>
      </c>
      <c r="B266" s="57">
        <f>AVERAGE(B262:B265)</f>
        <v>0.45</v>
      </c>
      <c r="C266" s="638"/>
      <c r="D266" s="638"/>
      <c r="E266" s="638"/>
      <c r="F266" s="638"/>
      <c r="G266" s="638"/>
      <c r="H266" s="638"/>
      <c r="I266" s="638"/>
      <c r="J266" s="638"/>
    </row>
    <row r="267" spans="1:10" ht="19.5" customHeight="1">
      <c r="A267" s="638"/>
      <c r="B267" s="638"/>
      <c r="C267" s="638"/>
      <c r="D267" s="638"/>
      <c r="E267" s="638"/>
      <c r="F267" s="638"/>
      <c r="G267" s="638"/>
      <c r="H267" s="638"/>
      <c r="I267" s="638"/>
      <c r="J267" s="638"/>
    </row>
    <row r="268" spans="1:10" ht="19.5" customHeight="1">
      <c r="A268" s="639" t="s">
        <v>1447</v>
      </c>
      <c r="B268" s="639"/>
      <c r="C268" s="639"/>
      <c r="D268" s="639"/>
      <c r="E268" s="639"/>
      <c r="F268" s="639"/>
      <c r="G268" s="639"/>
      <c r="H268" s="639"/>
      <c r="I268" s="639"/>
      <c r="J268" s="639"/>
    </row>
    <row r="269" spans="1:10" ht="38.25" customHeight="1">
      <c r="A269" s="637" t="s">
        <v>1454</v>
      </c>
      <c r="B269" s="637"/>
      <c r="C269" s="637"/>
      <c r="D269" s="640" t="s">
        <v>294</v>
      </c>
      <c r="E269" s="640"/>
      <c r="F269" s="640"/>
      <c r="G269" s="640"/>
      <c r="H269" s="640"/>
      <c r="I269" s="640"/>
      <c r="J269" s="640"/>
    </row>
    <row r="270" spans="1:10" ht="16.5" customHeight="1">
      <c r="A270" s="58"/>
      <c r="B270" s="58"/>
      <c r="C270" s="58"/>
      <c r="D270" s="58"/>
      <c r="E270" s="58"/>
      <c r="F270" s="58"/>
      <c r="G270" s="58"/>
      <c r="H270" s="58"/>
      <c r="I270" s="58"/>
    </row>
    <row r="271" spans="1:10" ht="14.25" customHeight="1">
      <c r="A271" s="631" t="s">
        <v>1436</v>
      </c>
      <c r="B271" s="631"/>
      <c r="C271" s="631"/>
      <c r="D271" s="631"/>
      <c r="E271" s="631"/>
      <c r="F271" s="631"/>
      <c r="G271" s="631"/>
      <c r="H271" s="631"/>
      <c r="I271" s="631"/>
      <c r="J271" s="631"/>
    </row>
    <row r="272" spans="1:10" ht="17.25" customHeight="1">
      <c r="A272" s="631" t="s">
        <v>1435</v>
      </c>
      <c r="B272" s="631"/>
      <c r="C272" s="631"/>
      <c r="D272" s="631"/>
      <c r="E272" s="631"/>
      <c r="F272" s="631"/>
      <c r="G272" s="631"/>
      <c r="H272" s="631"/>
      <c r="I272" s="631"/>
      <c r="J272" s="631"/>
    </row>
    <row r="273" spans="1:11" ht="54.75" customHeight="1">
      <c r="A273" s="630" t="s">
        <v>1545</v>
      </c>
      <c r="B273" s="630"/>
      <c r="C273" s="630"/>
      <c r="D273" s="630"/>
      <c r="E273" s="630"/>
      <c r="F273" s="630"/>
      <c r="G273" s="630"/>
      <c r="H273" s="630"/>
      <c r="I273" s="630"/>
      <c r="J273" s="630"/>
    </row>
    <row r="274" spans="1:11" ht="23.45" customHeight="1">
      <c r="A274" s="631" t="s">
        <v>292</v>
      </c>
      <c r="B274" s="631"/>
      <c r="C274" s="631"/>
      <c r="D274" s="631"/>
      <c r="E274" s="631"/>
      <c r="F274" s="631"/>
      <c r="G274" s="631"/>
      <c r="H274" s="631"/>
      <c r="I274" s="631"/>
      <c r="J274" s="631"/>
    </row>
    <row r="275" spans="1:11" ht="106.5" customHeight="1">
      <c r="A275" s="630" t="s">
        <v>1547</v>
      </c>
      <c r="B275" s="630"/>
      <c r="C275" s="630"/>
      <c r="D275" s="630"/>
      <c r="E275" s="630"/>
      <c r="F275" s="630"/>
      <c r="G275" s="630"/>
      <c r="H275" s="630"/>
      <c r="I275" s="630"/>
      <c r="J275" s="630"/>
    </row>
    <row r="276" spans="1:11" ht="19.5" customHeight="1">
      <c r="A276" s="631" t="s">
        <v>293</v>
      </c>
      <c r="B276" s="631"/>
      <c r="C276" s="631"/>
      <c r="D276" s="631"/>
      <c r="E276" s="631"/>
      <c r="F276" s="631"/>
      <c r="G276" s="631"/>
      <c r="H276" s="631"/>
      <c r="I276" s="631"/>
      <c r="J276" s="631"/>
    </row>
    <row r="277" spans="1:11" ht="90" customHeight="1">
      <c r="A277" s="630" t="s">
        <v>1546</v>
      </c>
      <c r="B277" s="630"/>
      <c r="C277" s="630"/>
      <c r="D277" s="630"/>
      <c r="E277" s="630"/>
      <c r="F277" s="630"/>
      <c r="G277" s="630"/>
      <c r="H277" s="630"/>
      <c r="I277" s="630"/>
      <c r="J277" s="630"/>
    </row>
    <row r="278" spans="1:11" ht="20.25" customHeight="1">
      <c r="A278" s="631" t="s">
        <v>1456</v>
      </c>
      <c r="B278" s="631"/>
      <c r="C278" s="631"/>
      <c r="D278" s="631"/>
      <c r="E278" s="631"/>
      <c r="F278" s="631"/>
      <c r="G278" s="631"/>
      <c r="H278" s="631"/>
      <c r="I278" s="631"/>
      <c r="J278" s="631"/>
    </row>
    <row r="279" spans="1:11" ht="35.25" customHeight="1">
      <c r="A279" s="630" t="s">
        <v>1534</v>
      </c>
      <c r="B279" s="630"/>
      <c r="C279" s="630"/>
      <c r="D279" s="630"/>
      <c r="E279" s="630"/>
      <c r="F279" s="630"/>
      <c r="G279" s="630"/>
      <c r="H279" s="630"/>
      <c r="I279" s="630"/>
      <c r="J279" s="630"/>
    </row>
    <row r="280" spans="1:11" ht="24" customHeight="1">
      <c r="A280" s="631" t="s">
        <v>1457</v>
      </c>
      <c r="B280" s="631"/>
      <c r="C280" s="631"/>
      <c r="D280" s="631"/>
      <c r="E280" s="631"/>
      <c r="F280" s="631"/>
      <c r="G280" s="631"/>
      <c r="H280" s="631"/>
      <c r="I280" s="631"/>
      <c r="J280" s="631"/>
    </row>
    <row r="281" spans="1:11" ht="89.45" customHeight="1">
      <c r="A281" s="630" t="s">
        <v>1535</v>
      </c>
      <c r="B281" s="630"/>
      <c r="C281" s="630"/>
      <c r="D281" s="630"/>
      <c r="E281" s="630"/>
      <c r="F281" s="630"/>
      <c r="G281" s="630"/>
      <c r="H281" s="630"/>
      <c r="I281" s="630"/>
      <c r="J281" s="630"/>
    </row>
    <row r="282" spans="1:11" ht="21" customHeight="1">
      <c r="A282" s="629" t="s">
        <v>1448</v>
      </c>
      <c r="B282" s="629"/>
      <c r="C282" s="629"/>
      <c r="D282" s="629"/>
      <c r="E282" s="629"/>
      <c r="F282" s="629"/>
      <c r="G282" s="629"/>
      <c r="H282" s="629"/>
      <c r="I282" s="629"/>
      <c r="J282" s="629"/>
    </row>
    <row r="283" spans="1:11" ht="35.25" customHeight="1">
      <c r="A283" s="644" t="s">
        <v>1436</v>
      </c>
      <c r="B283" s="644"/>
      <c r="C283" s="644"/>
      <c r="D283" s="645" t="s">
        <v>295</v>
      </c>
      <c r="E283" s="645"/>
      <c r="F283" s="645"/>
      <c r="G283" s="645"/>
      <c r="H283" s="645"/>
      <c r="I283" s="645"/>
      <c r="J283" s="645"/>
    </row>
    <row r="284" spans="1:11" ht="12.95" customHeight="1">
      <c r="A284" s="646"/>
      <c r="B284" s="646"/>
      <c r="C284" s="646"/>
      <c r="D284" s="646"/>
      <c r="E284" s="646"/>
      <c r="F284" s="646"/>
      <c r="G284" s="646"/>
      <c r="H284" s="646"/>
      <c r="I284" s="646"/>
      <c r="J284" s="646"/>
    </row>
    <row r="285" spans="1:11" ht="12.95" customHeight="1">
      <c r="A285" s="629" t="s">
        <v>1449</v>
      </c>
      <c r="B285" s="629"/>
      <c r="C285" s="629"/>
      <c r="D285" s="629"/>
      <c r="E285" s="629"/>
      <c r="F285" s="629"/>
      <c r="G285" s="629"/>
      <c r="H285" s="629"/>
      <c r="I285" s="629"/>
      <c r="J285" s="629"/>
    </row>
    <row r="286" spans="1:11" ht="33.950000000000003" customHeight="1">
      <c r="A286" s="647" t="s">
        <v>1446</v>
      </c>
      <c r="B286" s="647"/>
      <c r="C286" s="647"/>
      <c r="D286" s="647"/>
      <c r="E286" s="647"/>
      <c r="F286" s="647"/>
      <c r="G286" s="647"/>
      <c r="H286" s="647"/>
      <c r="I286" s="647"/>
      <c r="J286" s="647"/>
    </row>
    <row r="287" spans="1:11" ht="26.45" customHeight="1">
      <c r="A287" s="609" t="s">
        <v>1461</v>
      </c>
      <c r="B287" s="609"/>
      <c r="C287" s="609"/>
      <c r="D287" s="645" t="s">
        <v>295</v>
      </c>
      <c r="E287" s="645"/>
      <c r="F287" s="645"/>
      <c r="G287" s="645"/>
      <c r="H287" s="645"/>
      <c r="I287" s="645"/>
      <c r="J287" s="645"/>
      <c r="K287" s="47" t="s">
        <v>1557</v>
      </c>
    </row>
    <row r="288" spans="1:11" ht="26.45" customHeight="1" thickBot="1">
      <c r="A288" s="593" t="s">
        <v>332</v>
      </c>
      <c r="B288" s="593"/>
      <c r="C288" s="593"/>
      <c r="D288" s="593"/>
      <c r="E288" s="593"/>
      <c r="F288" s="593"/>
      <c r="G288" s="593"/>
      <c r="H288" s="593"/>
      <c r="I288" s="593"/>
      <c r="J288" s="593"/>
    </row>
    <row r="289" spans="1:10" ht="13.5" thickBot="1">
      <c r="A289" s="590" t="s">
        <v>1516</v>
      </c>
      <c r="B289" s="591"/>
      <c r="C289" s="591"/>
      <c r="D289" s="591"/>
      <c r="E289" s="592"/>
      <c r="F289" s="590" t="s">
        <v>1505</v>
      </c>
      <c r="G289" s="591"/>
      <c r="H289" s="592"/>
      <c r="I289" s="590" t="s">
        <v>1504</v>
      </c>
      <c r="J289" s="591"/>
    </row>
    <row r="290" spans="1:10" ht="12.95" customHeight="1" thickBot="1">
      <c r="A290" s="20" t="s">
        <v>1513</v>
      </c>
      <c r="B290" s="610"/>
      <c r="C290" s="611"/>
      <c r="D290" s="611"/>
      <c r="E290" s="612"/>
      <c r="F290" s="600"/>
      <c r="G290" s="601"/>
      <c r="H290" s="602"/>
      <c r="I290" s="600" t="s">
        <v>1504</v>
      </c>
      <c r="J290" s="601"/>
    </row>
    <row r="291" spans="1:10" ht="12.95" customHeight="1" thickBot="1">
      <c r="A291" s="20" t="s">
        <v>1514</v>
      </c>
      <c r="B291" s="610"/>
      <c r="C291" s="611"/>
      <c r="D291" s="611"/>
      <c r="E291" s="612"/>
      <c r="F291" s="600"/>
      <c r="G291" s="601"/>
      <c r="H291" s="602"/>
      <c r="I291" s="600" t="s">
        <v>1504</v>
      </c>
      <c r="J291" s="601"/>
    </row>
    <row r="292" spans="1:10" ht="24" customHeight="1" thickBot="1">
      <c r="A292" s="20" t="s">
        <v>1515</v>
      </c>
      <c r="B292" s="600"/>
      <c r="C292" s="601"/>
      <c r="D292" s="601"/>
      <c r="E292" s="602"/>
      <c r="F292" s="600"/>
      <c r="G292" s="601"/>
      <c r="H292" s="602"/>
      <c r="I292" s="600" t="s">
        <v>1504</v>
      </c>
      <c r="J292" s="601"/>
    </row>
    <row r="293" spans="1:10">
      <c r="A293" s="29"/>
    </row>
    <row r="294" spans="1:10">
      <c r="A294" s="641" t="s">
        <v>1434</v>
      </c>
      <c r="B294" s="641"/>
      <c r="C294" s="641"/>
      <c r="D294" s="641"/>
      <c r="E294" s="641"/>
      <c r="F294" s="641"/>
      <c r="G294" s="641"/>
      <c r="H294" s="641"/>
      <c r="I294" s="641"/>
      <c r="J294" s="641"/>
    </row>
    <row r="295" spans="1:10">
      <c r="A295" s="40" t="s">
        <v>1450</v>
      </c>
      <c r="B295" s="40" t="s">
        <v>263</v>
      </c>
      <c r="C295" s="641" t="s">
        <v>1451</v>
      </c>
      <c r="D295" s="641"/>
      <c r="E295" s="641"/>
      <c r="F295" s="641"/>
      <c r="G295" s="641"/>
      <c r="H295" s="641"/>
      <c r="I295" s="641"/>
      <c r="J295" s="641"/>
    </row>
    <row r="296" spans="1:10" ht="12.75" customHeight="1">
      <c r="A296" s="32">
        <v>0</v>
      </c>
      <c r="B296" s="48" t="s">
        <v>1554</v>
      </c>
      <c r="C296" s="642" t="s">
        <v>1556</v>
      </c>
      <c r="D296" s="642"/>
      <c r="E296" s="642"/>
      <c r="F296" s="642"/>
      <c r="G296" s="642"/>
      <c r="H296" s="642"/>
      <c r="I296" s="642"/>
      <c r="J296" s="642"/>
    </row>
    <row r="297" spans="1:10" ht="12.75" customHeight="1">
      <c r="A297" s="33">
        <v>1</v>
      </c>
      <c r="B297" s="48" t="s">
        <v>1555</v>
      </c>
      <c r="C297" s="642" t="s">
        <v>1452</v>
      </c>
      <c r="D297" s="642"/>
      <c r="E297" s="642"/>
      <c r="F297" s="642"/>
      <c r="G297" s="642"/>
      <c r="H297" s="642"/>
      <c r="I297" s="642"/>
      <c r="J297" s="642"/>
    </row>
  </sheetData>
  <mergeCells count="500">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B254:D254"/>
    <mergeCell ref="B255:D255"/>
    <mergeCell ref="B256:D256"/>
    <mergeCell ref="B257:D257"/>
    <mergeCell ref="B258:D258"/>
    <mergeCell ref="H252:J252"/>
    <mergeCell ref="H253:J253"/>
    <mergeCell ref="H254:J254"/>
    <mergeCell ref="H255:J255"/>
    <mergeCell ref="H258:J258"/>
    <mergeCell ref="A219:C219"/>
    <mergeCell ref="E219:I219"/>
    <mergeCell ref="A220:C220"/>
    <mergeCell ref="E220:I220"/>
    <mergeCell ref="A221:C221"/>
    <mergeCell ref="E221:I221"/>
    <mergeCell ref="B233:D233"/>
    <mergeCell ref="B234:D234"/>
    <mergeCell ref="B235:D235"/>
    <mergeCell ref="H234:J234"/>
    <mergeCell ref="H235:J235"/>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A194:C194"/>
    <mergeCell ref="E194:I194"/>
    <mergeCell ref="A195:C195"/>
    <mergeCell ref="E195:I195"/>
    <mergeCell ref="A196:C196"/>
    <mergeCell ref="E196:I196"/>
    <mergeCell ref="A190:C190"/>
    <mergeCell ref="E190:I190"/>
    <mergeCell ref="A191:C191"/>
    <mergeCell ref="E191:I191"/>
    <mergeCell ref="A192:G192"/>
    <mergeCell ref="A193:I193"/>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93:C93"/>
    <mergeCell ref="E93:I93"/>
    <mergeCell ref="A94:C94"/>
    <mergeCell ref="E94:I94"/>
    <mergeCell ref="A95:C95"/>
    <mergeCell ref="E95:I95"/>
    <mergeCell ref="A89:C89"/>
    <mergeCell ref="E89:I89"/>
    <mergeCell ref="A90:C90"/>
    <mergeCell ref="E90:I90"/>
    <mergeCell ref="A91:I91"/>
    <mergeCell ref="A92:I92"/>
    <mergeCell ref="A85:I85"/>
    <mergeCell ref="A86:I86"/>
    <mergeCell ref="A87:C87"/>
    <mergeCell ref="E87:I87"/>
    <mergeCell ref="A88:C88"/>
    <mergeCell ref="E88:I88"/>
    <mergeCell ref="A82:C82"/>
    <mergeCell ref="E82:I82"/>
    <mergeCell ref="A83:C83"/>
    <mergeCell ref="E83:I83"/>
    <mergeCell ref="A84:C84"/>
    <mergeCell ref="E84:I84"/>
    <mergeCell ref="A78:I78"/>
    <mergeCell ref="A79:I79"/>
    <mergeCell ref="A80:C80"/>
    <mergeCell ref="E80:I80"/>
    <mergeCell ref="A81:C81"/>
    <mergeCell ref="E81:I81"/>
    <mergeCell ref="A75:C75"/>
    <mergeCell ref="E75:I75"/>
    <mergeCell ref="A76:C76"/>
    <mergeCell ref="E76:I76"/>
    <mergeCell ref="A77:C77"/>
    <mergeCell ref="E77:I77"/>
    <mergeCell ref="A71:C71"/>
    <mergeCell ref="E71:I71"/>
    <mergeCell ref="A72:C72"/>
    <mergeCell ref="E72:I72"/>
    <mergeCell ref="A73:I73"/>
    <mergeCell ref="A74:I74"/>
    <mergeCell ref="A67:C67"/>
    <mergeCell ref="E67:I67"/>
    <mergeCell ref="A68:C68"/>
    <mergeCell ref="E68:I68"/>
    <mergeCell ref="A69:I69"/>
    <mergeCell ref="A70:I70"/>
    <mergeCell ref="A64:C64"/>
    <mergeCell ref="E64:I64"/>
    <mergeCell ref="A65:C65"/>
    <mergeCell ref="E65:I65"/>
    <mergeCell ref="A66:C66"/>
    <mergeCell ref="E66:I66"/>
    <mergeCell ref="A61:C61"/>
    <mergeCell ref="E61:I61"/>
    <mergeCell ref="A62:C62"/>
    <mergeCell ref="E62:I62"/>
    <mergeCell ref="A63:C63"/>
    <mergeCell ref="E63:I63"/>
    <mergeCell ref="A57:C57"/>
    <mergeCell ref="E57:I57"/>
    <mergeCell ref="A58:C58"/>
    <mergeCell ref="E58:I58"/>
    <mergeCell ref="A59:I59"/>
    <mergeCell ref="A60:I60"/>
    <mergeCell ref="A55:C55"/>
    <mergeCell ref="E55:I55"/>
    <mergeCell ref="A56:C56"/>
    <mergeCell ref="E56:I56"/>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s>
  <conditionalFormatting sqref="B9:B10">
    <cfRule type="expression" priority="1">
      <formula>"lista desplegable"</formula>
    </cfRule>
  </conditionalFormatting>
  <conditionalFormatting sqref="D40:D45">
    <cfRule type="beginsWith" dxfId="109" priority="487" operator="beginsWith" text="No cumple">
      <formula>LEFT(D40,LEN("No cumple"))="No cumple"</formula>
    </cfRule>
    <cfRule type="beginsWith" dxfId="108" priority="488" operator="beginsWith" text="Cumple">
      <formula>LEFT(D40,LEN("Cumple"))="Cumple"</formula>
    </cfRule>
  </conditionalFormatting>
  <conditionalFormatting sqref="D49">
    <cfRule type="containsText" dxfId="107"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53:D58">
    <cfRule type="beginsWith" dxfId="106" priority="482" operator="beginsWith" text="Cumple">
      <formula>LEFT(D53,LEN("Cumple"))="Cumple"</formula>
    </cfRule>
    <cfRule type="beginsWith" dxfId="105" priority="481" operator="beginsWith" text="No cumple">
      <formula>LEFT(D53,LEN("No cumple"))="No cumple"</formula>
    </cfRule>
  </conditionalFormatting>
  <conditionalFormatting sqref="D62:D68">
    <cfRule type="beginsWith" dxfId="104" priority="461" operator="beginsWith" text="No cumple">
      <formula>LEFT(D62,LEN("No cumple"))="No cumple"</formula>
    </cfRule>
    <cfRule type="beginsWith" dxfId="103" priority="462" operator="beginsWith" text="Cumple">
      <formula>LEFT(D62,LEN("Cumple"))="Cumple"</formula>
    </cfRule>
  </conditionalFormatting>
  <conditionalFormatting sqref="D72">
    <cfRule type="beginsWith" dxfId="102" priority="463" operator="beginsWith" text="No cumple">
      <formula>LEFT(D72,LEN("No cumple"))="No cumple"</formula>
    </cfRule>
    <cfRule type="beginsWith" dxfId="101" priority="464" operator="beginsWith" text="Cumple">
      <formula>LEFT(D72,LEN("Cumple"))="Cumple"</formula>
    </cfRule>
  </conditionalFormatting>
  <conditionalFormatting sqref="D76:D77">
    <cfRule type="beginsWith" dxfId="100" priority="465" operator="beginsWith" text="No cumple">
      <formula>LEFT(D76,LEN("No cumple"))="No cumple"</formula>
    </cfRule>
    <cfRule type="beginsWith" dxfId="99" priority="466" operator="beginsWith" text="Cumple">
      <formula>LEFT(D76,LEN("Cumple"))="Cumple"</formula>
    </cfRule>
  </conditionalFormatting>
  <conditionalFormatting sqref="D81:D84">
    <cfRule type="beginsWith" dxfId="98" priority="467" operator="beginsWith" text="No cumple">
      <formula>LEFT(D81,LEN("No cumple"))="No cumple"</formula>
    </cfRule>
    <cfRule type="beginsWith" dxfId="97" priority="468" operator="beginsWith" text="Cumple">
      <formula>LEFT(D81,LEN("Cumple"))="Cumple"</formula>
    </cfRule>
  </conditionalFormatting>
  <conditionalFormatting sqref="D88:D90">
    <cfRule type="beginsWith" dxfId="96" priority="469" operator="beginsWith" text="No cumple">
      <formula>LEFT(D88,LEN("No cumple"))="No cumple"</formula>
    </cfRule>
    <cfRule type="beginsWith" dxfId="95" priority="470" operator="beginsWith" text="Cumple">
      <formula>LEFT(D88,LEN("Cumple"))="Cumple"</formula>
    </cfRule>
  </conditionalFormatting>
  <conditionalFormatting sqref="D94:D96">
    <cfRule type="beginsWith" dxfId="94" priority="471" operator="beginsWith" text="No cumple">
      <formula>LEFT(D94,LEN("No cumple"))="No cumple"</formula>
    </cfRule>
    <cfRule type="beginsWith" dxfId="93" priority="472" operator="beginsWith" text="Cumple">
      <formula>LEFT(D94,LEN("Cumple"))="Cumple"</formula>
    </cfRule>
  </conditionalFormatting>
  <conditionalFormatting sqref="D100:D101">
    <cfRule type="beginsWith" dxfId="92" priority="474" operator="beginsWith" text="Cumple">
      <formula>LEFT(D100,LEN("Cumple"))="Cumple"</formula>
    </cfRule>
    <cfRule type="beginsWith" dxfId="91" priority="473" operator="beginsWith" text="No cumple">
      <formula>LEFT(D100,LEN("No cumple"))="No cumple"</formula>
    </cfRule>
  </conditionalFormatting>
  <conditionalFormatting sqref="D102">
    <cfRule type="colorScale" priority="486">
      <colorScale>
        <cfvo type="min"/>
        <cfvo type="percentile" val="50"/>
        <cfvo type="max"/>
        <color rgb="FFF8696B"/>
        <color rgb="FFFFEB84"/>
        <color rgb="FF63BE7B"/>
      </colorScale>
    </cfRule>
    <cfRule type="containsText" dxfId="90" priority="485" operator="containsText" text="No Cumple">
      <formula>NOT(ISERROR(SEARCH("No Cumple",D102)))</formula>
    </cfRule>
  </conditionalFormatting>
  <conditionalFormatting sqref="D105:D106">
    <cfRule type="beginsWith" dxfId="89" priority="476" operator="beginsWith" text="Cumple">
      <formula>LEFT(D105,LEN("Cumple"))="Cumple"</formula>
    </cfRule>
    <cfRule type="beginsWith" dxfId="88" priority="475" operator="beginsWith" text="No cumple">
      <formula>LEFT(D105,LEN("No cumple"))="No cumple"</formula>
    </cfRule>
  </conditionalFormatting>
  <conditionalFormatting sqref="D110">
    <cfRule type="beginsWith" dxfId="87" priority="479" operator="beginsWith" text="No cumple">
      <formula>LEFT(D110,LEN("No cumple"))="No cumple"</formula>
    </cfRule>
    <cfRule type="beginsWith" dxfId="86" priority="480" operator="beginsWith" text="Cumple">
      <formula>LEFT(D110,LEN("Cumple"))="Cumple"</formula>
    </cfRule>
  </conditionalFormatting>
  <conditionalFormatting sqref="D114">
    <cfRule type="beginsWith" dxfId="85" priority="477" operator="beginsWith" text="No cumple">
      <formula>LEFT(D114,LEN("No cumple"))="No cumple"</formula>
    </cfRule>
    <cfRule type="beginsWith" dxfId="84" priority="478" operator="beginsWith" text="Cumple">
      <formula>LEFT(D114,LEN("Cumple"))="Cumple"</formula>
    </cfRule>
  </conditionalFormatting>
  <conditionalFormatting sqref="D118">
    <cfRule type="beginsWith" dxfId="83" priority="459" operator="beginsWith" text="No cumple">
      <formula>LEFT(D118,LEN("No cumple"))="No cumple"</formula>
    </cfRule>
    <cfRule type="beginsWith" dxfId="82" priority="460" operator="beginsWith" text="Cumple">
      <formula>LEFT(D118,LEN("Cumple"))="Cumple"</formula>
    </cfRule>
  </conditionalFormatting>
  <conditionalFormatting sqref="D122:D123">
    <cfRule type="colorScale" priority="514">
      <colorScale>
        <cfvo type="min"/>
        <cfvo type="percentile" val="50"/>
        <cfvo type="max"/>
        <color rgb="FFF8696B"/>
        <color rgb="FFFFEB84"/>
        <color rgb="FF63BE7B"/>
      </colorScale>
    </cfRule>
    <cfRule type="containsText" dxfId="81" priority="513" operator="containsText" text="No Cumple">
      <formula>NOT(ISERROR(SEARCH("No Cumple",D122)))</formula>
    </cfRule>
  </conditionalFormatting>
  <conditionalFormatting sqref="D131:D140">
    <cfRule type="beginsWith" dxfId="80" priority="511" operator="beginsWith" text="No cumple">
      <formula>LEFT(D131,LEN("No cumple"))="No cumple"</formula>
    </cfRule>
    <cfRule type="beginsWith" dxfId="79" priority="512" operator="beginsWith" text="Cumple">
      <formula>LEFT(D131,LEN("Cumple"))="Cumple"</formula>
    </cfRule>
  </conditionalFormatting>
  <conditionalFormatting sqref="D144:D158">
    <cfRule type="beginsWith" dxfId="78" priority="509" operator="beginsWith" text="No cumple">
      <formula>LEFT(D144,LEN("No cumple"))="No cumple"</formula>
    </cfRule>
    <cfRule type="beginsWith" dxfId="77" priority="510" operator="beginsWith" text="Cumple">
      <formula>LEFT(D144,LEN("Cumple"))="Cumple"</formula>
    </cfRule>
  </conditionalFormatting>
  <conditionalFormatting sqref="D162:D165">
    <cfRule type="beginsWith" dxfId="76" priority="507" operator="beginsWith" text="No cumple">
      <formula>LEFT(D162,LEN("No cumple"))="No cumple"</formula>
    </cfRule>
    <cfRule type="beginsWith" dxfId="75" priority="508" operator="beginsWith" text="Cumple">
      <formula>LEFT(D162,LEN("Cumple"))="Cumple"</formula>
    </cfRule>
  </conditionalFormatting>
  <conditionalFormatting sqref="D169:D170">
    <cfRule type="beginsWith" dxfId="74" priority="506" operator="beginsWith" text="Cumple">
      <formula>LEFT(D169,LEN("Cumple"))="Cumple"</formula>
    </cfRule>
    <cfRule type="beginsWith" dxfId="73" priority="505" operator="beginsWith" text="No cumple">
      <formula>LEFT(D169,LEN("No cumple"))="No cumple"</formula>
    </cfRule>
  </conditionalFormatting>
  <conditionalFormatting sqref="D174:D180">
    <cfRule type="beginsWith" dxfId="72" priority="503" operator="beginsWith" text="No cumple">
      <formula>LEFT(D174,LEN("No cumple"))="No cumple"</formula>
    </cfRule>
    <cfRule type="beginsWith" dxfId="71" priority="504" operator="beginsWith" text="Cumple">
      <formula>LEFT(D174,LEN("Cumple"))="Cumple"</formula>
    </cfRule>
  </conditionalFormatting>
  <conditionalFormatting sqref="D184:D185">
    <cfRule type="beginsWith" dxfId="70" priority="501" operator="beginsWith" text="No cumple">
      <formula>LEFT(D184,LEN("No cumple"))="No cumple"</formula>
    </cfRule>
    <cfRule type="beginsWith" dxfId="69" priority="502" operator="beginsWith" text="Cumple">
      <formula>LEFT(D184,LEN("Cumple"))="Cumple"</formula>
    </cfRule>
  </conditionalFormatting>
  <conditionalFormatting sqref="D189:D191">
    <cfRule type="beginsWith" dxfId="68" priority="500" operator="beginsWith" text="Cumple">
      <formula>LEFT(D189,LEN("Cumple"))="Cumple"</formula>
    </cfRule>
    <cfRule type="beginsWith" dxfId="67" priority="499" operator="beginsWith" text="No cumple">
      <formula>LEFT(D189,LEN("No cumple"))="No cumple"</formula>
    </cfRule>
  </conditionalFormatting>
  <conditionalFormatting sqref="D195:D199">
    <cfRule type="beginsWith" dxfId="66" priority="497" operator="beginsWith" text="No cumple">
      <formula>LEFT(D195,LEN("No cumple"))="No cumple"</formula>
    </cfRule>
    <cfRule type="beginsWith" dxfId="65" priority="498" operator="beginsWith" text="Cumple">
      <formula>LEFT(D195,LEN("Cumple"))="Cumple"</formula>
    </cfRule>
  </conditionalFormatting>
  <conditionalFormatting sqref="D203:D205">
    <cfRule type="beginsWith" dxfId="64" priority="496" operator="beginsWith" text="Cumple">
      <formula>LEFT(D203,LEN("Cumple"))="Cumple"</formula>
    </cfRule>
    <cfRule type="beginsWith" dxfId="63" priority="495" operator="beginsWith" text="No cumple">
      <formula>LEFT(D203,LEN("No cumple"))="No cumple"</formula>
    </cfRule>
  </conditionalFormatting>
  <conditionalFormatting sqref="D209:D211">
    <cfRule type="beginsWith" dxfId="62" priority="493" operator="beginsWith" text="No cumple">
      <formula>LEFT(D209,LEN("No cumple"))="No cumple"</formula>
    </cfRule>
    <cfRule type="beginsWith" dxfId="61" priority="494" operator="beginsWith" text="Cumple">
      <formula>LEFT(D209,LEN("Cumple"))="Cumple"</formula>
    </cfRule>
  </conditionalFormatting>
  <conditionalFormatting sqref="D215">
    <cfRule type="beginsWith" dxfId="60" priority="491" operator="beginsWith" text="No cumple">
      <formula>LEFT(D215,LEN("No cumple"))="No cumple"</formula>
    </cfRule>
    <cfRule type="beginsWith" dxfId="59" priority="492" operator="beginsWith" text="Cumple">
      <formula>LEFT(D215,LEN("Cumple"))="Cumple"</formula>
    </cfRule>
  </conditionalFormatting>
  <conditionalFormatting sqref="D219:D225">
    <cfRule type="beginsWith" dxfId="58" priority="489" operator="beginsWith" text="No cumple">
      <formula>LEFT(D219,LEN("No cumple"))="No cumple"</formula>
    </cfRule>
    <cfRule type="beginsWith" dxfId="57" priority="490" operator="beginsWith" text="Cumple">
      <formula>LEFT(D219,LEN("Cumple"))="Cumple"</formula>
    </cfRule>
  </conditionalFormatting>
  <conditionalFormatting sqref="D269">
    <cfRule type="containsText" dxfId="56" priority="175" operator="containsText" text="FAVORABLE">
      <formula>NOT(ISERROR(SEARCH("FAVORABLE",D269)))</formula>
    </cfRule>
    <cfRule type="expression" dxfId="55" priority="179">
      <formula>$D$150</formula>
    </cfRule>
    <cfRule type="expression" dxfId="54" priority="178">
      <formula>$D$150</formula>
    </cfRule>
    <cfRule type="containsText" dxfId="53" priority="177" operator="containsText" text="NO FAVORABLE CON OBSERVACIONES NO SUBSANABLES">
      <formula>NOT(ISERROR(SEARCH("NO FAVORABLE CON OBSERVACIONES NO SUBSANABLES",D269)))</formula>
    </cfRule>
    <cfRule type="containsText" dxfId="52" priority="176" operator="containsText" text="NO FAVORABLE CON OBSERVACIONES NO SUBSANABLES">
      <formula>NOT(ISERROR(SEARCH("NO FAVORABLE CON OBSERVACIONES NO SUBSANABLES",D269)))</formula>
    </cfRule>
    <cfRule type="containsText" dxfId="51" priority="174" operator="containsText" text="No favorable con observaciones no subsanables">
      <formula>NOT(ISERROR(SEARCH("No favorable con observaciones no subsanables",D269)))</formula>
    </cfRule>
    <cfRule type="containsText" dxfId="50" priority="173" operator="containsText" text="FAVORABLE">
      <formula>NOT(ISERROR(SEARCH("FAVORABLE",D269)))</formula>
    </cfRule>
    <cfRule type="containsText" dxfId="49" priority="171" operator="containsText" text="No favorable con observaciones no subsanables">
      <formula>NOT(ISERROR(SEARCH("No favorable con observaciones no subsanables",D269)))</formula>
    </cfRule>
    <cfRule type="containsText" dxfId="48" priority="172" operator="containsText" text="No favorable con observaciones subsanables">
      <formula>NOT(ISERROR(SEARCH("No favorable con observaciones subsanables",D269)))</formula>
    </cfRule>
  </conditionalFormatting>
  <conditionalFormatting sqref="D283">
    <cfRule type="containsText" dxfId="47" priority="9" operator="containsText" text="No favorable con observaciones subsanables">
      <formula>NOT(ISERROR(SEARCH("No favorable con observaciones subsanables",D283)))</formula>
    </cfRule>
    <cfRule type="containsText" dxfId="46" priority="10" operator="containsText" text="FAVORABLE">
      <formula>NOT(ISERROR(SEARCH("FAVORABLE",D283)))</formula>
    </cfRule>
    <cfRule type="containsText" dxfId="45" priority="11" operator="containsText" text="No favorable con observaciones no subsanables">
      <formula>NOT(ISERROR(SEARCH("No favorable con observaciones no subsanables",D283)))</formula>
    </cfRule>
    <cfRule type="containsText" dxfId="44" priority="12" operator="containsText" text="FAVORABLE">
      <formula>NOT(ISERROR(SEARCH("FAVORABLE",D283)))</formula>
    </cfRule>
    <cfRule type="containsText" dxfId="43" priority="13" operator="containsText" text="NO FAVORABLE CON OBSERVACIONES NO SUBSANABLES">
      <formula>NOT(ISERROR(SEARCH("NO FAVORABLE CON OBSERVACIONES NO SUBSANABLES",D283)))</formula>
    </cfRule>
    <cfRule type="containsText" dxfId="42" priority="14" operator="containsText" text="NO FAVORABLE CON OBSERVACIONES NO SUBSANABLES">
      <formula>NOT(ISERROR(SEARCH("NO FAVORABLE CON OBSERVACIONES NO SUBSANABLES",D283)))</formula>
    </cfRule>
    <cfRule type="expression" dxfId="41" priority="15">
      <formula>$D$170</formula>
    </cfRule>
    <cfRule type="expression" dxfId="40" priority="16">
      <formula>$D$170</formula>
    </cfRule>
    <cfRule type="containsText" dxfId="39" priority="7" operator="containsText" text="NO FAVORABLE, NO ES CONSISTENTE CON UN PROYECTO TIPO">
      <formula>NOT(ISERROR(SEARCH("NO FAVORABLE, NO ES CONSISTENTE CON UN PROYECTO TIPO",D283)))</formula>
    </cfRule>
    <cfRule type="containsText" dxfId="38" priority="8" operator="containsText" text="No favorable con observaciones no subsanables">
      <formula>NOT(ISERROR(SEARCH("No favorable con observaciones no subsanables",D283)))</formula>
    </cfRule>
  </conditionalFormatting>
  <conditionalFormatting sqref="D287">
    <cfRule type="containsText" dxfId="37" priority="202" operator="containsText" text="No favorable con observaciones no subsanables">
      <formula>NOT(ISERROR(SEARCH("No favorable con observaciones no subsanables",D287)))</formula>
    </cfRule>
    <cfRule type="containsText" dxfId="36" priority="204" operator="containsText" text="FAVORABLE">
      <formula>NOT(ISERROR(SEARCH("FAVORABLE",D287)))</formula>
    </cfRule>
    <cfRule type="containsText" dxfId="35" priority="203" operator="containsText" text="No favorable con observaciones subsanables">
      <formula>NOT(ISERROR(SEARCH("No favorable con observaciones subsanables",D287)))</formula>
    </cfRule>
    <cfRule type="expression" dxfId="34" priority="209">
      <formula>$D$151</formula>
    </cfRule>
    <cfRule type="containsText" dxfId="33" priority="208" operator="containsText" text="NO FAVORABLE CON OBSERVACIONES NO SUBSANABLES">
      <formula>NOT(ISERROR(SEARCH("NO FAVORABLE CON OBSERVACIONES NO SUBSANABLES",D287)))</formula>
    </cfRule>
    <cfRule type="containsText" dxfId="32" priority="207" operator="containsText" text="NO FAVORABLE CON OBSERVACIONES NO SUBSANABLES">
      <formula>NOT(ISERROR(SEARCH("NO FAVORABLE CON OBSERVACIONES NO SUBSANABLES",D287)))</formula>
    </cfRule>
    <cfRule type="containsText" dxfId="31" priority="206" operator="containsText" text="FAVORABLE">
      <formula>NOT(ISERROR(SEARCH("FAVORABLE",D287)))</formula>
    </cfRule>
    <cfRule type="containsText" dxfId="30" priority="205" operator="containsText" text="No favorable con observaciones no subsanables">
      <formula>NOT(ISERROR(SEARCH("No favorable con observaciones no subsanables",D287)))</formula>
    </cfRule>
    <cfRule type="expression" dxfId="29" priority="210">
      <formula>$D$151</formula>
    </cfRule>
  </conditionalFormatting>
  <conditionalFormatting sqref="F23">
    <cfRule type="beginsWith" dxfId="28" priority="5" operator="beginsWith" text="Cumple">
      <formula>LEFT(F23,LEN("Cumple"))="Cumple"</formula>
    </cfRule>
    <cfRule type="beginsWith" dxfId="27" priority="4" operator="beginsWith" text="No cumple">
      <formula>LEFT(F23,LEN("No cumple"))="No cumple"</formula>
    </cfRule>
  </conditionalFormatting>
  <conditionalFormatting sqref="F233:F237">
    <cfRule type="colorScale" priority="42">
      <colorScale>
        <cfvo type="min"/>
        <cfvo type="percentile" val="50"/>
        <cfvo type="max"/>
        <color rgb="FFF8696B"/>
        <color rgb="FFFFEB84"/>
        <color rgb="FF63BE7B"/>
      </colorScale>
    </cfRule>
    <cfRule type="cellIs" dxfId="26" priority="41" operator="between">
      <formula>0</formula>
      <formula>0.4</formula>
    </cfRule>
    <cfRule type="cellIs" dxfId="25" priority="40" operator="between">
      <formula>0</formula>
      <formula>0.39</formula>
    </cfRule>
    <cfRule type="cellIs" dxfId="24" priority="39" operator="between">
      <formula>0.41</formula>
      <formula>0.74</formula>
    </cfRule>
    <cfRule type="cellIs" dxfId="23" priority="38" operator="between">
      <formula>0.75</formula>
      <formula>0.99</formula>
    </cfRule>
    <cfRule type="cellIs" dxfId="22" priority="37" operator="between">
      <formula>1</formula>
      <formula>1</formula>
    </cfRule>
  </conditionalFormatting>
  <conditionalFormatting sqref="F240:F244">
    <cfRule type="cellIs" dxfId="21" priority="30" operator="between">
      <formula>0.75</formula>
      <formula>0.99</formula>
    </cfRule>
    <cfRule type="cellIs" dxfId="20" priority="29" operator="between">
      <formula>1</formula>
      <formula>1</formula>
    </cfRule>
    <cfRule type="cellIs" dxfId="19" priority="32" operator="between">
      <formula>0</formula>
      <formula>0.39</formula>
    </cfRule>
    <cfRule type="cellIs" dxfId="18" priority="33" operator="between">
      <formula>0</formula>
      <formula>0.4</formula>
    </cfRule>
    <cfRule type="colorScale" priority="34">
      <colorScale>
        <cfvo type="min"/>
        <cfvo type="percentile" val="50"/>
        <cfvo type="max"/>
        <color rgb="FFF8696B"/>
        <color rgb="FFFFEB84"/>
        <color rgb="FF63BE7B"/>
      </colorScale>
    </cfRule>
    <cfRule type="cellIs" dxfId="17" priority="31" operator="between">
      <formula>0.41</formula>
      <formula>0.74</formula>
    </cfRule>
  </conditionalFormatting>
  <conditionalFormatting sqref="F247:F251">
    <cfRule type="colorScale" priority="28">
      <colorScale>
        <cfvo type="min"/>
        <cfvo type="percentile" val="50"/>
        <cfvo type="max"/>
        <color rgb="FFF8696B"/>
        <color rgb="FFFFEB84"/>
        <color rgb="FF63BE7B"/>
      </colorScale>
    </cfRule>
    <cfRule type="cellIs" dxfId="16" priority="27" operator="between">
      <formula>0</formula>
      <formula>0.4</formula>
    </cfRule>
    <cfRule type="cellIs" dxfId="15" priority="26" operator="between">
      <formula>0</formula>
      <formula>0.39</formula>
    </cfRule>
    <cfRule type="cellIs" dxfId="14" priority="25" operator="between">
      <formula>0.41</formula>
      <formula>0.74</formula>
    </cfRule>
    <cfRule type="cellIs" dxfId="13" priority="24" operator="between">
      <formula>0.75</formula>
      <formula>0.99</formula>
    </cfRule>
    <cfRule type="cellIs" dxfId="12" priority="23" operator="between">
      <formula>1</formula>
      <formula>1</formula>
    </cfRule>
  </conditionalFormatting>
  <conditionalFormatting sqref="F254:F258">
    <cfRule type="cellIs" dxfId="11" priority="17" operator="between">
      <formula>1</formula>
      <formula>1</formula>
    </cfRule>
    <cfRule type="colorScale" priority="22">
      <colorScale>
        <cfvo type="min"/>
        <cfvo type="percentile" val="50"/>
        <cfvo type="max"/>
        <color rgb="FFF8696B"/>
        <color rgb="FFFFEB84"/>
        <color rgb="FF63BE7B"/>
      </colorScale>
    </cfRule>
    <cfRule type="cellIs" dxfId="10" priority="21" operator="between">
      <formula>0</formula>
      <formula>0.4</formula>
    </cfRule>
    <cfRule type="cellIs" dxfId="9" priority="20" operator="between">
      <formula>0</formula>
      <formula>0.39</formula>
    </cfRule>
    <cfRule type="cellIs" dxfId="8" priority="19" operator="between">
      <formula>0.41</formula>
      <formula>0.74</formula>
    </cfRule>
    <cfRule type="cellIs" dxfId="7" priority="18" operator="between">
      <formula>0.75</formula>
      <formula>0.99</formula>
    </cfRule>
  </conditionalFormatting>
  <conditionalFormatting sqref="H233 H237">
    <cfRule type="colorScale" priority="48">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I23">
    <cfRule type="beginsWith" dxfId="6" priority="3" operator="beginsWith" text="Cumple">
      <formula>LEFT(I23,LEN("Cumple"))="Cumple"</formula>
    </cfRule>
    <cfRule type="beginsWith" dxfId="5" priority="2" operator="beginsWith" text="No cumple">
      <formula>LEFT(I23,LEN("No cumple"))="No cumple"</formula>
    </cfRule>
  </conditionalFormatting>
  <dataValidations count="1">
    <dataValidation type="list" allowBlank="1" showInputMessage="1" showErrorMessage="1" sqref="F240:F244 F254:F258 F247:F251 F233:F237" xr:uid="{00000000-0002-0000-0400-000000000000}">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1000000}">
          <x14:formula1>
            <xm:f>'Listas desplegables'!$A$236:$A$239</xm:f>
          </x14:formula1>
          <xm:sqref>C16:C20</xm:sqref>
        </x14:dataValidation>
        <x14:dataValidation type="list" allowBlank="1" showInputMessage="1" showErrorMessage="1" xr:uid="{00000000-0002-0000-0400-000002000000}">
          <x14:formula1>
            <xm:f>'Listas desplegables'!$A$222:$A$224</xm:f>
          </x14:formula1>
          <xm:sqref>H9</xm:sqref>
        </x14:dataValidation>
        <x14:dataValidation type="list" allowBlank="1" showInputMessage="1" showErrorMessage="1" xr:uid="{00000000-0002-0000-0400-000003000000}">
          <x14:formula1>
            <xm:f>'Listas desplegables'!$A$95:$A$122</xm:f>
          </x14:formula1>
          <xm:sqref>H12</xm:sqref>
        </x14:dataValidation>
        <x14:dataValidation type="list" allowBlank="1" showInputMessage="1" showErrorMessage="1" xr:uid="{00000000-0002-0000-0400-000004000000}">
          <x14:formula1>
            <xm:f>'Listas desplegables'!$A$182:$A$184</xm:f>
          </x14:formula1>
          <xm:sqref>D9:E9</xm:sqref>
        </x14:dataValidation>
        <x14:dataValidation type="list" allowBlank="1" showInputMessage="1" showErrorMessage="1" xr:uid="{00000000-0002-0000-0400-000005000000}">
          <x14:formula1>
            <xm:f>'Listas desplegables'!$A$169:$A$170</xm:f>
          </x14:formula1>
          <xm:sqref>E30:J30</xm:sqref>
        </x14:dataValidation>
        <x14:dataValidation type="list" allowBlank="1" showInputMessage="1" showErrorMessage="1" xr:uid="{00000000-0002-0000-0400-000006000000}">
          <x14:formula1>
            <xm:f>'Listas desplegables'!$A$151:$A$153</xm:f>
          </x14:formula1>
          <xm:sqref>F23 I23</xm:sqref>
        </x14:dataValidation>
        <x14:dataValidation type="list" allowBlank="1" showInputMessage="1" showErrorMessage="1" xr:uid="{00000000-0002-0000-0400-000007000000}">
          <x14:formula1>
            <xm:f>'Listas desplegables'!$D$57:$D$62</xm:f>
          </x14:formula1>
          <xm:sqref>B11</xm:sqref>
        </x14:dataValidation>
        <x14:dataValidation type="list" allowBlank="1" showInputMessage="1" showErrorMessage="1" xr:uid="{00000000-0002-0000-0400-000008000000}">
          <x14:formula1>
            <xm:f>'Listas desplegables'!$A$226:$A$228</xm:f>
          </x14:formula1>
          <xm:sqref>B12</xm:sqref>
        </x14:dataValidation>
        <x14:dataValidation type="list" allowBlank="1" showInputMessage="1" showErrorMessage="1" xr:uid="{00000000-0002-0000-0400-000009000000}">
          <x14:formula1>
            <xm:f>'Listas desplegables'!#REF!</xm:f>
          </x14:formula1>
          <xm:sqref>B16:B21 F16:G20</xm:sqref>
        </x14:dataValidation>
        <x14:dataValidation type="list" allowBlank="1" showInputMessage="1" showErrorMessage="1" xr:uid="{00000000-0002-0000-0400-00000A000000}">
          <x14:formula1>
            <xm:f>'Listas desplegables'!$A$246:$A$247</xm:f>
          </x14:formula1>
          <xm:sqref>B9</xm:sqref>
        </x14:dataValidation>
        <x14:dataValidation type="list" allowBlank="1" showInputMessage="1" showErrorMessage="1" xr:uid="{00000000-0002-0000-0400-00000B000000}">
          <x14:formula1>
            <xm:f>'Listas desplegables'!$B$175:$B$177</xm:f>
          </x14:formula1>
          <xm:sqref>D283 D269 D287</xm:sqref>
        </x14:dataValidation>
        <x14:dataValidation type="list" allowBlank="1" showInputMessage="1" showErrorMessage="1" xr:uid="{00000000-0002-0000-0400-00000C000000}">
          <x14:formula1>
            <xm:f>'Listas desplegables'!$A$189:$A$219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filterMode="1"/>
  <dimension ref="A1:H279"/>
  <sheetViews>
    <sheetView topLeftCell="A129" zoomScale="83" zoomScaleNormal="83" workbookViewId="0">
      <selection activeCell="A179" sqref="A179"/>
    </sheetView>
  </sheetViews>
  <sheetFormatPr baseColWidth="10" defaultRowHeight="13.15"/>
  <cols>
    <col min="1" max="1" width="44.85546875" customWidth="1"/>
    <col min="2" max="2" width="25.640625" customWidth="1"/>
    <col min="3" max="3" width="15.3554687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4.65" thickBot="1">
      <c r="A56" s="2" t="s">
        <v>90</v>
      </c>
      <c r="B56" s="2" t="s">
        <v>100</v>
      </c>
      <c r="D56" s="1" t="s">
        <v>131</v>
      </c>
      <c r="G56" s="92" t="s">
        <v>1555</v>
      </c>
    </row>
    <row r="57" spans="1:7" ht="14.25">
      <c r="A57" s="6" t="s">
        <v>91</v>
      </c>
      <c r="B57" s="7" t="s">
        <v>92</v>
      </c>
      <c r="D57" s="4" t="s">
        <v>91</v>
      </c>
      <c r="G57" s="93" t="s">
        <v>1802</v>
      </c>
    </row>
    <row r="58" spans="1:7" ht="14.25">
      <c r="A58" s="8" t="s">
        <v>117</v>
      </c>
      <c r="B58" s="9" t="s">
        <v>118</v>
      </c>
      <c r="D58" s="4" t="s">
        <v>101</v>
      </c>
      <c r="G58" s="94" t="s">
        <v>316</v>
      </c>
    </row>
    <row r="59" spans="1:7">
      <c r="A59" s="8" t="s">
        <v>107</v>
      </c>
      <c r="B59" s="9" t="s">
        <v>108</v>
      </c>
      <c r="D59" s="4" t="s">
        <v>107</v>
      </c>
      <c r="G59" s="1" t="s">
        <v>1939</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1851</v>
      </c>
    </row>
    <row r="66" spans="1:4">
      <c r="A66" s="4" t="s">
        <v>123</v>
      </c>
      <c r="B66" s="5" t="s">
        <v>125</v>
      </c>
      <c r="D66" s="1" t="s">
        <v>1849</v>
      </c>
    </row>
    <row r="67" spans="1:4">
      <c r="A67" s="4" t="s">
        <v>112</v>
      </c>
      <c r="B67" s="5" t="s">
        <v>113</v>
      </c>
      <c r="D67" s="1" t="s">
        <v>1850</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25">
      <c r="A127" s="59" t="s">
        <v>1586</v>
      </c>
      <c r="C127" s="59" t="s">
        <v>1576</v>
      </c>
    </row>
    <row r="128" spans="1:3" ht="14.25">
      <c r="A128" s="59" t="s">
        <v>1587</v>
      </c>
      <c r="C128" s="59" t="s">
        <v>133</v>
      </c>
    </row>
    <row r="129" spans="1:3" ht="14.25">
      <c r="A129" s="59" t="s">
        <v>1588</v>
      </c>
      <c r="C129" s="59" t="s">
        <v>1577</v>
      </c>
    </row>
    <row r="130" spans="1:3" ht="14.25">
      <c r="A130" s="59" t="s">
        <v>1589</v>
      </c>
      <c r="C130" s="59" t="s">
        <v>1578</v>
      </c>
    </row>
    <row r="131" spans="1:3" ht="14.25">
      <c r="A131" s="59" t="s">
        <v>1590</v>
      </c>
      <c r="C131" s="59" t="s">
        <v>1579</v>
      </c>
    </row>
    <row r="132" spans="1:3" ht="14.25">
      <c r="A132" s="59" t="s">
        <v>1591</v>
      </c>
      <c r="C132" s="59" t="s">
        <v>1580</v>
      </c>
    </row>
    <row r="133" spans="1:3" ht="14.25">
      <c r="A133" s="59" t="s">
        <v>1592</v>
      </c>
      <c r="C133" s="59" t="s">
        <v>1581</v>
      </c>
    </row>
    <row r="134" spans="1:3" ht="14.25">
      <c r="A134" s="59" t="s">
        <v>1593</v>
      </c>
      <c r="C134" s="59" t="s">
        <v>1582</v>
      </c>
    </row>
    <row r="135" spans="1:3" ht="14.25">
      <c r="A135" s="59" t="s">
        <v>1842</v>
      </c>
      <c r="C135" s="59" t="s">
        <v>1583</v>
      </c>
    </row>
    <row r="136" spans="1:3" ht="14.25">
      <c r="A136" s="59" t="s">
        <v>1975</v>
      </c>
      <c r="C136" s="59" t="s">
        <v>1584</v>
      </c>
    </row>
    <row r="137" spans="1:3" ht="14.25">
      <c r="A137" s="59" t="s">
        <v>135</v>
      </c>
      <c r="C137" s="59" t="s">
        <v>1585</v>
      </c>
    </row>
    <row r="138" spans="1:3" ht="14.25">
      <c r="A138" s="59" t="s">
        <v>1594</v>
      </c>
      <c r="C138" s="1" t="s">
        <v>1526</v>
      </c>
    </row>
    <row r="139" spans="1:3" ht="14.25">
      <c r="A139" s="59" t="s">
        <v>1595</v>
      </c>
    </row>
    <row r="140" spans="1:3" ht="14.25">
      <c r="A140" s="59" t="s">
        <v>1596</v>
      </c>
    </row>
    <row r="141" spans="1:3" ht="14.25">
      <c r="A141" s="59" t="s">
        <v>1597</v>
      </c>
    </row>
    <row r="142" spans="1:3" ht="14.25">
      <c r="A142" s="59" t="s">
        <v>1598</v>
      </c>
    </row>
    <row r="143" spans="1:3" ht="14.25">
      <c r="A143" s="59" t="s">
        <v>1976</v>
      </c>
    </row>
    <row r="144" spans="1:3" ht="14.25">
      <c r="A144" s="59"/>
    </row>
    <row r="145" spans="1:1" ht="14.25">
      <c r="A145" s="59"/>
    </row>
    <row r="146" spans="1:1">
      <c r="A146" s="1"/>
    </row>
    <row r="147" spans="1:1">
      <c r="A147" s="1" t="s">
        <v>136</v>
      </c>
    </row>
    <row r="148" spans="1:1">
      <c r="A148" s="1" t="s">
        <v>138</v>
      </c>
    </row>
    <row r="149" spans="1:1">
      <c r="A149" s="1" t="s">
        <v>137</v>
      </c>
    </row>
    <row r="151" spans="1:1">
      <c r="A151" s="1" t="s">
        <v>10</v>
      </c>
    </row>
    <row r="152" spans="1:1">
      <c r="A152" s="1" t="s">
        <v>140</v>
      </c>
    </row>
    <row r="153" spans="1:1">
      <c r="A153" s="1" t="s">
        <v>141</v>
      </c>
    </row>
    <row r="155" spans="1:1" ht="14.25">
      <c r="A155" s="189" t="s">
        <v>282</v>
      </c>
    </row>
    <row r="156" spans="1:1" ht="14.25">
      <c r="A156" s="190" t="s">
        <v>17</v>
      </c>
    </row>
    <row r="157" spans="1:1" ht="14.25">
      <c r="A157" s="191" t="s">
        <v>1614</v>
      </c>
    </row>
    <row r="159" spans="1:1">
      <c r="A159" s="12">
        <v>0</v>
      </c>
    </row>
    <row r="160" spans="1:1">
      <c r="A160" s="12">
        <v>0.2</v>
      </c>
    </row>
    <row r="161" spans="1:2">
      <c r="A161" s="12">
        <v>0.3</v>
      </c>
    </row>
    <row r="162" spans="1:2">
      <c r="A162" s="12">
        <v>0.4</v>
      </c>
    </row>
    <row r="163" spans="1:2">
      <c r="A163" s="12">
        <v>0.5</v>
      </c>
    </row>
    <row r="164" spans="1:2">
      <c r="A164" s="12">
        <v>0.6</v>
      </c>
    </row>
    <row r="165" spans="1:2">
      <c r="A165" s="12">
        <v>0.7</v>
      </c>
    </row>
    <row r="166" spans="1:2">
      <c r="A166" s="12">
        <v>0.8</v>
      </c>
    </row>
    <row r="167" spans="1:2">
      <c r="A167" s="12">
        <v>0.9</v>
      </c>
    </row>
    <row r="169" spans="1:2">
      <c r="A169" t="s">
        <v>284</v>
      </c>
    </row>
    <row r="170" spans="1:2">
      <c r="A170" t="s">
        <v>285</v>
      </c>
    </row>
    <row r="174" spans="1:2">
      <c r="A174" t="s">
        <v>1599</v>
      </c>
      <c r="B174" t="s">
        <v>1615</v>
      </c>
    </row>
    <row r="175" spans="1:2">
      <c r="A175" t="s">
        <v>282</v>
      </c>
      <c r="B175" s="1" t="s">
        <v>1573</v>
      </c>
    </row>
    <row r="176" spans="1:2">
      <c r="A176" t="s">
        <v>17</v>
      </c>
      <c r="B176" t="s">
        <v>1614</v>
      </c>
    </row>
    <row r="177" spans="1:2">
      <c r="B177" s="1" t="s">
        <v>1613</v>
      </c>
    </row>
    <row r="178" spans="1:2">
      <c r="B178" s="1"/>
    </row>
    <row r="179" spans="1:2">
      <c r="A179" s="1"/>
    </row>
    <row r="181" spans="1:2">
      <c r="A181" t="s">
        <v>318</v>
      </c>
    </row>
    <row r="182" spans="1:2">
      <c r="A182" t="s">
        <v>317</v>
      </c>
    </row>
    <row r="183" spans="1:2">
      <c r="A183" t="s">
        <v>319</v>
      </c>
    </row>
    <row r="184" spans="1:2">
      <c r="A184" t="s">
        <v>320</v>
      </c>
    </row>
    <row r="186" spans="1:2">
      <c r="A186" s="1" t="s">
        <v>1599</v>
      </c>
    </row>
    <row r="187" spans="1:2">
      <c r="A187" s="1" t="s">
        <v>1607</v>
      </c>
    </row>
    <row r="188" spans="1:2">
      <c r="A188" s="2" t="s">
        <v>322</v>
      </c>
    </row>
    <row r="189" spans="1:2" ht="13.9" thickBot="1">
      <c r="A189" s="34" t="s">
        <v>1483</v>
      </c>
    </row>
    <row r="190" spans="1:2" ht="13.9" thickBot="1">
      <c r="A190" s="34" t="s">
        <v>1490</v>
      </c>
    </row>
    <row r="191" spans="1:2" ht="13.9" thickBot="1">
      <c r="A191" s="34" t="s">
        <v>1494</v>
      </c>
    </row>
    <row r="192" spans="1:2" ht="13.9" thickBot="1">
      <c r="A192" s="34" t="s">
        <v>1491</v>
      </c>
    </row>
    <row r="193" spans="1:1">
      <c r="A193" s="1" t="s">
        <v>1475</v>
      </c>
    </row>
    <row r="194" spans="1:1" ht="13.9" thickBot="1">
      <c r="A194" s="34" t="s">
        <v>38</v>
      </c>
    </row>
    <row r="195" spans="1:1" ht="13.9" thickBot="1">
      <c r="A195" s="34" t="s">
        <v>1482</v>
      </c>
    </row>
    <row r="196" spans="1:1" ht="13.9" thickBot="1">
      <c r="A196" s="34" t="s">
        <v>1498</v>
      </c>
    </row>
    <row r="197" spans="1:1" ht="13.9" thickBot="1">
      <c r="A197" s="34" t="s">
        <v>49</v>
      </c>
    </row>
    <row r="198" spans="1:1" ht="13.9" thickBot="1">
      <c r="A198" s="34" t="s">
        <v>1478</v>
      </c>
    </row>
    <row r="199" spans="1:1" ht="13.9" thickBot="1">
      <c r="A199" s="34" t="s">
        <v>323</v>
      </c>
    </row>
    <row r="200" spans="1:1" ht="13.9" thickBot="1">
      <c r="A200" s="34" t="s">
        <v>1500</v>
      </c>
    </row>
    <row r="201" spans="1:1" ht="13.9" thickBot="1">
      <c r="A201" s="34" t="s">
        <v>1481</v>
      </c>
    </row>
    <row r="202" spans="1:1" ht="13.9" thickBot="1">
      <c r="A202" s="34" t="s">
        <v>1496</v>
      </c>
    </row>
    <row r="203" spans="1:1" ht="13.9" thickBot="1">
      <c r="A203" s="34" t="s">
        <v>54</v>
      </c>
    </row>
    <row r="204" spans="1:1" ht="13.9" thickBot="1">
      <c r="A204" s="34" t="s">
        <v>1497</v>
      </c>
    </row>
    <row r="205" spans="1:1" ht="13.9" thickBot="1">
      <c r="A205" s="34" t="s">
        <v>1493</v>
      </c>
    </row>
    <row r="206" spans="1:1" ht="13.9" thickBot="1">
      <c r="A206" s="34" t="s">
        <v>1499</v>
      </c>
    </row>
    <row r="207" spans="1:1" ht="13.9" thickBot="1">
      <c r="A207" s="34" t="s">
        <v>1480</v>
      </c>
    </row>
    <row r="208" spans="1:1" ht="13.9" thickBot="1">
      <c r="A208" s="34" t="s">
        <v>1485</v>
      </c>
    </row>
    <row r="209" spans="1:1" ht="13.9" thickBot="1">
      <c r="A209" s="34" t="s">
        <v>1487</v>
      </c>
    </row>
    <row r="210" spans="1:1" ht="13.9" thickBot="1">
      <c r="A210" s="34" t="s">
        <v>1477</v>
      </c>
    </row>
    <row r="211" spans="1:1" ht="13.9" thickBot="1">
      <c r="A211" s="34" t="s">
        <v>1476</v>
      </c>
    </row>
    <row r="212" spans="1:1" ht="13.9" thickBot="1">
      <c r="A212" s="34" t="s">
        <v>1488</v>
      </c>
    </row>
    <row r="213" spans="1:1" ht="13.9" thickBot="1">
      <c r="A213" s="34" t="s">
        <v>1489</v>
      </c>
    </row>
    <row r="214" spans="1:1" ht="13.9" thickBot="1">
      <c r="A214" s="34" t="s">
        <v>1479</v>
      </c>
    </row>
    <row r="215" spans="1:1" ht="13.9" thickBot="1">
      <c r="A215" s="34" t="s">
        <v>1484</v>
      </c>
    </row>
    <row r="216" spans="1:1" ht="13.9" thickBot="1">
      <c r="A216" s="34" t="s">
        <v>1486</v>
      </c>
    </row>
    <row r="217" spans="1:1" ht="13.9" thickBot="1">
      <c r="A217" s="34" t="s">
        <v>1492</v>
      </c>
    </row>
    <row r="218" spans="1:1" ht="13.9" thickBot="1">
      <c r="A218" s="34" t="s">
        <v>19</v>
      </c>
    </row>
    <row r="219" spans="1:1" ht="13.9" thickBot="1">
      <c r="A219" s="34" t="s">
        <v>1495</v>
      </c>
    </row>
    <row r="220" spans="1:1" ht="15.95" customHeight="1">
      <c r="A220" s="1" t="s">
        <v>316</v>
      </c>
    </row>
    <row r="222" spans="1:1">
      <c r="A222" s="1" t="s">
        <v>1562</v>
      </c>
    </row>
    <row r="223" spans="1:1">
      <c r="A223" s="1" t="s">
        <v>1563</v>
      </c>
    </row>
    <row r="224" spans="1:1">
      <c r="A224" s="1" t="s">
        <v>1564</v>
      </c>
    </row>
    <row r="226" spans="1:1">
      <c r="A226" s="1" t="s">
        <v>325</v>
      </c>
    </row>
    <row r="227" spans="1:1">
      <c r="A227" s="1" t="s">
        <v>324</v>
      </c>
    </row>
    <row r="228" spans="1:1">
      <c r="A228" s="1" t="s">
        <v>1506</v>
      </c>
    </row>
    <row r="229" spans="1:1">
      <c r="A229" s="1" t="s">
        <v>1455</v>
      </c>
    </row>
    <row r="230" spans="1:1">
      <c r="A230" s="1" t="s">
        <v>1509</v>
      </c>
    </row>
    <row r="231" spans="1:1">
      <c r="A231" s="1" t="s">
        <v>1501</v>
      </c>
    </row>
    <row r="232" spans="1:1">
      <c r="A232" s="1" t="s">
        <v>1502</v>
      </c>
    </row>
    <row r="233" spans="1:1">
      <c r="A233" s="1" t="s">
        <v>1503</v>
      </c>
    </row>
    <row r="235" spans="1:1">
      <c r="A235" s="1" t="s">
        <v>326</v>
      </c>
    </row>
    <row r="236" spans="1:1">
      <c r="A236" s="1" t="s">
        <v>327</v>
      </c>
    </row>
    <row r="237" spans="1:1">
      <c r="A237" s="1" t="s">
        <v>328</v>
      </c>
    </row>
    <row r="238" spans="1:1">
      <c r="A238" s="1" t="s">
        <v>329</v>
      </c>
    </row>
    <row r="239" spans="1:1">
      <c r="A239" s="1" t="s">
        <v>330</v>
      </c>
    </row>
    <row r="242" spans="1:1">
      <c r="A242" s="1" t="s">
        <v>10</v>
      </c>
    </row>
    <row r="243" spans="1:1">
      <c r="A243" s="1" t="s">
        <v>1460</v>
      </c>
    </row>
    <row r="244" spans="1:1">
      <c r="A244" s="1" t="s">
        <v>141</v>
      </c>
    </row>
    <row r="245" spans="1:1">
      <c r="A245">
        <v>0</v>
      </c>
    </row>
    <row r="246" spans="1:1">
      <c r="A246" s="1">
        <v>1</v>
      </c>
    </row>
    <row r="247" spans="1:1">
      <c r="A247" s="1">
        <v>2</v>
      </c>
    </row>
    <row r="248" spans="1:1">
      <c r="A248" s="1">
        <v>3</v>
      </c>
    </row>
    <row r="249" spans="1:1">
      <c r="A249" s="1">
        <v>4</v>
      </c>
    </row>
    <row r="250" spans="1:1">
      <c r="A250">
        <v>5</v>
      </c>
    </row>
    <row r="251" spans="1:1">
      <c r="A251">
        <v>6</v>
      </c>
    </row>
    <row r="252" spans="1:1">
      <c r="A252" s="46" t="s">
        <v>1463</v>
      </c>
    </row>
    <row r="253" spans="1:1">
      <c r="A253" s="46" t="s">
        <v>1464</v>
      </c>
    </row>
    <row r="254" spans="1:1">
      <c r="A254" s="46" t="s">
        <v>1465</v>
      </c>
    </row>
    <row r="255" spans="1:1">
      <c r="A255" s="46" t="s">
        <v>1466</v>
      </c>
    </row>
    <row r="256" spans="1:1">
      <c r="A256" s="46" t="s">
        <v>1470</v>
      </c>
    </row>
    <row r="257" spans="1:1">
      <c r="A257" s="46" t="s">
        <v>1600</v>
      </c>
    </row>
    <row r="258" spans="1:1">
      <c r="A258" s="46" t="s">
        <v>1601</v>
      </c>
    </row>
    <row r="259" spans="1:1">
      <c r="A259" s="46" t="s">
        <v>1574</v>
      </c>
    </row>
    <row r="261" spans="1:1">
      <c r="A261" s="1"/>
    </row>
    <row r="263" spans="1:1">
      <c r="A263" s="1" t="s">
        <v>1558</v>
      </c>
    </row>
    <row r="264" spans="1:1">
      <c r="A264" s="46" t="s">
        <v>1463</v>
      </c>
    </row>
    <row r="265" spans="1:1">
      <c r="A265" s="46" t="s">
        <v>1464</v>
      </c>
    </row>
    <row r="266" spans="1:1">
      <c r="A266" s="46" t="s">
        <v>1465</v>
      </c>
    </row>
    <row r="267" spans="1:1">
      <c r="A267" s="46" t="s">
        <v>1466</v>
      </c>
    </row>
    <row r="268" spans="1:1">
      <c r="A268" s="45" t="s">
        <v>1467</v>
      </c>
    </row>
    <row r="269" spans="1:1">
      <c r="A269" s="45" t="s">
        <v>1468</v>
      </c>
    </row>
    <row r="270" spans="1:1">
      <c r="A270" s="45" t="s">
        <v>1469</v>
      </c>
    </row>
    <row r="271" spans="1:1">
      <c r="A271" s="46" t="s">
        <v>1470</v>
      </c>
    </row>
    <row r="272" spans="1:1">
      <c r="A272" s="45" t="s">
        <v>1471</v>
      </c>
    </row>
    <row r="273" spans="1:1">
      <c r="A273" s="45" t="s">
        <v>1472</v>
      </c>
    </row>
    <row r="274" spans="1:1">
      <c r="A274" s="45" t="s">
        <v>1473</v>
      </c>
    </row>
    <row r="275" spans="1:1">
      <c r="A275" s="1" t="s">
        <v>1600</v>
      </c>
    </row>
    <row r="276" spans="1:1">
      <c r="A276" s="1" t="s">
        <v>1601</v>
      </c>
    </row>
    <row r="277" spans="1:1">
      <c r="A277" s="1" t="s">
        <v>1574</v>
      </c>
    </row>
    <row r="278" spans="1:1">
      <c r="A278" t="s">
        <v>284</v>
      </c>
    </row>
    <row r="279" spans="1:1">
      <c r="A279" t="s">
        <v>285</v>
      </c>
    </row>
  </sheetData>
  <autoFilter ref="A1:C52" xr:uid="{00000000-0009-0000-0000-000005000000}">
    <filterColumn colId="2">
      <filters>
        <filter val="VERDADERO"/>
      </filters>
    </filterColumn>
  </autoFilter>
  <sortState xmlns:xlrd2="http://schemas.microsoft.com/office/spreadsheetml/2017/richdata2" ref="A190:A219">
    <sortCondition ref="A189"/>
  </sortState>
  <conditionalFormatting sqref="A151">
    <cfRule type="containsText" dxfId="4" priority="6" operator="containsText" text="Cumple">
      <formula>NOT(ISERROR(SEARCH("Cumple",A151)))</formula>
    </cfRule>
  </conditionalFormatting>
  <conditionalFormatting sqref="A152">
    <cfRule type="containsText" dxfId="3" priority="5" operator="containsText" text="No Cumple">
      <formula>NOT(ISERROR(SEARCH("No Cumple",A152)))</formula>
    </cfRule>
  </conditionalFormatting>
  <conditionalFormatting sqref="G56">
    <cfRule type="containsText" dxfId="2" priority="3" operator="containsText" text="Si">
      <formula>NOT(ISERROR(SEARCH("Si",G56)))</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27"/>
  <sheetViews>
    <sheetView topLeftCell="E5" zoomScaleNormal="100" workbookViewId="0">
      <selection activeCell="G6" sqref="G6"/>
    </sheetView>
  </sheetViews>
  <sheetFormatPr baseColWidth="10" defaultRowHeight="13.15"/>
  <cols>
    <col min="2" max="2" width="8.85546875" customWidth="1"/>
    <col min="3" max="3" width="33.140625" customWidth="1"/>
    <col min="4" max="4" width="37.140625" customWidth="1"/>
    <col min="5" max="8" width="33.140625" customWidth="1"/>
    <col min="9" max="9" width="43.640625" customWidth="1"/>
  </cols>
  <sheetData>
    <row r="2" spans="1:9" ht="13.5" thickBot="1"/>
    <row r="3" spans="1:9" ht="13.5" thickBot="1">
      <c r="B3" s="656" t="s">
        <v>1705</v>
      </c>
      <c r="C3" s="657"/>
      <c r="D3" s="72" t="s">
        <v>263</v>
      </c>
      <c r="E3" s="72" t="s">
        <v>1747</v>
      </c>
      <c r="F3" s="81" t="s">
        <v>1761</v>
      </c>
      <c r="G3" s="72" t="s">
        <v>1706</v>
      </c>
      <c r="H3" s="72" t="s">
        <v>1746</v>
      </c>
      <c r="I3" s="81" t="s">
        <v>1768</v>
      </c>
    </row>
    <row r="4" spans="1:9" ht="204.6" customHeight="1" thickBot="1">
      <c r="B4" s="73" t="s">
        <v>1707</v>
      </c>
      <c r="C4" s="74" t="s">
        <v>1708</v>
      </c>
      <c r="D4" s="648" t="s">
        <v>1709</v>
      </c>
      <c r="E4" s="77" t="s">
        <v>325</v>
      </c>
      <c r="F4" s="82" t="s">
        <v>1765</v>
      </c>
      <c r="G4" s="77" t="s">
        <v>325</v>
      </c>
      <c r="H4" s="77" t="s">
        <v>325</v>
      </c>
      <c r="I4" s="77" t="s">
        <v>1777</v>
      </c>
    </row>
    <row r="5" spans="1:9" ht="148.69999999999999" customHeight="1" thickBot="1">
      <c r="B5" s="73" t="s">
        <v>1710</v>
      </c>
      <c r="C5" s="74" t="s">
        <v>287</v>
      </c>
      <c r="D5" s="649"/>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6.900000000000006"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4999999999999" customHeight="1" thickBot="1">
      <c r="B10" s="73" t="s">
        <v>1725</v>
      </c>
      <c r="C10" s="74" t="s">
        <v>1726</v>
      </c>
      <c r="D10" s="74" t="s">
        <v>1727</v>
      </c>
      <c r="E10" s="74" t="s">
        <v>1772</v>
      </c>
      <c r="F10" s="82" t="s">
        <v>1767</v>
      </c>
      <c r="G10" s="74" t="s">
        <v>1728</v>
      </c>
      <c r="H10" s="74" t="s">
        <v>1750</v>
      </c>
      <c r="I10" s="77" t="s">
        <v>1781</v>
      </c>
    </row>
    <row r="11" spans="1:9" ht="64.150000000000006" thickBot="1">
      <c r="B11" s="73" t="s">
        <v>1729</v>
      </c>
      <c r="C11" s="74" t="s">
        <v>1730</v>
      </c>
      <c r="D11" s="74" t="s">
        <v>1731</v>
      </c>
      <c r="E11" s="74" t="s">
        <v>1775</v>
      </c>
      <c r="F11" s="90" t="s">
        <v>1554</v>
      </c>
      <c r="G11" s="74" t="s">
        <v>1732</v>
      </c>
      <c r="H11" s="74" t="s">
        <v>1732</v>
      </c>
      <c r="I11" s="86" t="s">
        <v>1554</v>
      </c>
    </row>
    <row r="12" spans="1:9" ht="64.150000000000006" thickBot="1">
      <c r="B12" s="650" t="s">
        <v>1733</v>
      </c>
      <c r="C12" s="653" t="s">
        <v>134</v>
      </c>
      <c r="D12" s="74" t="s">
        <v>1734</v>
      </c>
      <c r="E12" s="74" t="s">
        <v>1775</v>
      </c>
      <c r="F12" s="90" t="s">
        <v>1554</v>
      </c>
      <c r="G12" s="74" t="s">
        <v>1732</v>
      </c>
      <c r="H12" s="74" t="s">
        <v>1732</v>
      </c>
      <c r="I12" s="86" t="s">
        <v>1554</v>
      </c>
    </row>
    <row r="13" spans="1:9" ht="64.150000000000006" thickBot="1">
      <c r="B13" s="651"/>
      <c r="C13" s="654"/>
      <c r="D13" s="74" t="s">
        <v>1735</v>
      </c>
      <c r="E13" s="74" t="s">
        <v>1775</v>
      </c>
      <c r="F13" s="90" t="s">
        <v>1554</v>
      </c>
      <c r="G13" s="74" t="s">
        <v>1736</v>
      </c>
      <c r="H13" s="74" t="s">
        <v>1736</v>
      </c>
      <c r="I13" s="86" t="s">
        <v>1554</v>
      </c>
    </row>
    <row r="14" spans="1:9" ht="64.150000000000006" thickBot="1">
      <c r="B14" s="651"/>
      <c r="C14" s="654"/>
      <c r="D14" s="74" t="s">
        <v>1737</v>
      </c>
      <c r="E14" s="74" t="s">
        <v>1775</v>
      </c>
      <c r="F14" s="90" t="s">
        <v>1554</v>
      </c>
      <c r="G14" s="74" t="s">
        <v>1738</v>
      </c>
      <c r="H14" s="74" t="s">
        <v>1738</v>
      </c>
      <c r="I14" s="86" t="s">
        <v>1554</v>
      </c>
    </row>
    <row r="15" spans="1:9" ht="64.349999999999994" customHeight="1" thickBot="1">
      <c r="B15" s="652"/>
      <c r="C15" s="655"/>
      <c r="D15" s="80" t="s">
        <v>1749</v>
      </c>
      <c r="E15" s="80" t="s">
        <v>1776</v>
      </c>
      <c r="F15" s="90" t="s">
        <v>1554</v>
      </c>
      <c r="G15" s="80" t="s">
        <v>1751</v>
      </c>
      <c r="H15" s="80" t="s">
        <v>1751</v>
      </c>
      <c r="I15" s="86" t="s">
        <v>1554</v>
      </c>
    </row>
    <row r="16" spans="1:9" ht="76.900000000000006"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102.4" thickBot="1">
      <c r="B18" s="73" t="s">
        <v>1744</v>
      </c>
      <c r="C18" s="75" t="s">
        <v>1742</v>
      </c>
      <c r="D18" s="74" t="s">
        <v>1757</v>
      </c>
      <c r="E18" s="74" t="s">
        <v>1758</v>
      </c>
      <c r="F18" s="90" t="s">
        <v>1554</v>
      </c>
      <c r="G18" s="74" t="s">
        <v>1736</v>
      </c>
      <c r="H18" s="74" t="s">
        <v>1736</v>
      </c>
      <c r="I18" s="86" t="s">
        <v>1554</v>
      </c>
    </row>
    <row r="19" spans="2:9" ht="64.150000000000006" thickBot="1">
      <c r="B19" s="73" t="s">
        <v>1753</v>
      </c>
      <c r="C19" s="75" t="s">
        <v>1745</v>
      </c>
      <c r="D19" s="74" t="s">
        <v>1743</v>
      </c>
      <c r="E19" s="74" t="s">
        <v>1758</v>
      </c>
      <c r="F19" s="90" t="s">
        <v>1554</v>
      </c>
      <c r="G19" s="74" t="s">
        <v>1736</v>
      </c>
      <c r="H19" s="74" t="s">
        <v>1736</v>
      </c>
      <c r="I19" s="86" t="s">
        <v>1554</v>
      </c>
    </row>
    <row r="20" spans="2:9" ht="51.4" thickBot="1">
      <c r="B20" s="73" t="s">
        <v>1759</v>
      </c>
      <c r="C20" s="87" t="s">
        <v>1785</v>
      </c>
      <c r="D20" s="88" t="s">
        <v>1788</v>
      </c>
      <c r="E20" s="88" t="s">
        <v>1786</v>
      </c>
      <c r="F20" s="89" t="s">
        <v>1795</v>
      </c>
      <c r="G20" s="88" t="s">
        <v>1786</v>
      </c>
      <c r="H20" s="88" t="s">
        <v>1786</v>
      </c>
      <c r="I20" s="89" t="s">
        <v>1791</v>
      </c>
    </row>
    <row r="21" spans="2:9" ht="38.65" thickBot="1">
      <c r="B21" s="73" t="s">
        <v>1760</v>
      </c>
      <c r="C21" s="87" t="s">
        <v>1787</v>
      </c>
      <c r="D21" s="88" t="s">
        <v>1789</v>
      </c>
      <c r="E21" s="88" t="s">
        <v>1790</v>
      </c>
      <c r="F21" s="89" t="s">
        <v>1791</v>
      </c>
      <c r="G21" s="88" t="s">
        <v>1790</v>
      </c>
      <c r="H21" s="88" t="s">
        <v>1790</v>
      </c>
      <c r="I21" s="89" t="s">
        <v>1791</v>
      </c>
    </row>
    <row r="22" spans="2:9" ht="38.65" thickBot="1">
      <c r="B22" s="73" t="s">
        <v>1741</v>
      </c>
      <c r="C22" s="87" t="s">
        <v>1792</v>
      </c>
      <c r="D22" s="88" t="s">
        <v>1793</v>
      </c>
      <c r="E22" s="88" t="s">
        <v>1794</v>
      </c>
      <c r="F22" s="89" t="s">
        <v>1791</v>
      </c>
      <c r="G22" s="88" t="s">
        <v>1794</v>
      </c>
      <c r="H22" s="88" t="s">
        <v>1794</v>
      </c>
      <c r="I22" s="89" t="s">
        <v>1791</v>
      </c>
    </row>
    <row r="23" spans="2:9" ht="13.5" thickBot="1">
      <c r="B23" s="73"/>
      <c r="C23" s="75"/>
      <c r="D23" s="74"/>
      <c r="E23" s="74"/>
      <c r="F23" s="83"/>
      <c r="G23" s="74"/>
      <c r="H23" s="74"/>
      <c r="I23" s="77"/>
    </row>
    <row r="27" spans="2:9" ht="196.9">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F1123"/>
  <sheetViews>
    <sheetView topLeftCell="A139" workbookViewId="0">
      <selection activeCell="F112" sqref="F112"/>
    </sheetView>
  </sheetViews>
  <sheetFormatPr baseColWidth="10" defaultColWidth="11.140625" defaultRowHeight="13.15"/>
  <cols>
    <col min="1" max="1" width="13.85546875" customWidth="1"/>
    <col min="2" max="2" width="22.35546875" customWidth="1"/>
    <col min="3" max="3" width="18.140625" customWidth="1"/>
    <col min="4" max="4" width="13.85546875" customWidth="1"/>
  </cols>
  <sheetData>
    <row r="1" spans="1:6" ht="13.5"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C16"/>
  <sheetViews>
    <sheetView showGridLines="0" workbookViewId="0">
      <selection activeCell="B2" sqref="B2"/>
    </sheetView>
  </sheetViews>
  <sheetFormatPr baseColWidth="10" defaultRowHeight="13.15"/>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F4.1 Concepto Ajuste_Aprobados</vt:lpstr>
      <vt:lpstr>F4.2. Guia identif tram.</vt:lpstr>
      <vt:lpstr>Marco normativo relacionado</vt:lpstr>
      <vt:lpstr>FORMATO</vt:lpstr>
      <vt:lpstr>CTUS+CV</vt:lpstr>
      <vt:lpstr>Listas desplegables</vt:lpstr>
      <vt:lpstr>Fuentes requieren CTUS</vt:lpstr>
      <vt:lpstr>Lista de mpios</vt:lpstr>
      <vt:lpstr>Hoja1</vt:lpstr>
      <vt:lpstr>'F4.1 Concepto Ajuste_Aprobados'!Área_de_impresión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Daniela Duque G</cp:lastModifiedBy>
  <cp:lastPrinted>2025-02-27T19:37:03Z</cp:lastPrinted>
  <dcterms:created xsi:type="dcterms:W3CDTF">2021-01-16T01:16:30Z</dcterms:created>
  <dcterms:modified xsi:type="dcterms:W3CDTF">2025-02-28T21:55:08Z</dcterms:modified>
</cp:coreProperties>
</file>