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3 CANTIDADES\SOPORTES ADICION\SOLICITUD ADICION ENTREGADA + Z_ANEXOS AJUSTADOS EstMerc\"/>
    </mc:Choice>
  </mc:AlternateContent>
  <xr:revisionPtr revIDLastSave="0" documentId="13_ncr:1_{781918FF-5B03-49F2-8A69-745479D5BD40}" xr6:coauthVersionLast="47" xr6:coauthVersionMax="47" xr10:uidLastSave="{00000000-0000-0000-0000-000000000000}"/>
  <bookViews>
    <workbookView xWindow="-120" yWindow="-120" windowWidth="20730" windowHeight="11310" xr2:uid="{D110CC2F-9BC8-444B-A331-A40C978BB449}"/>
  </bookViews>
  <sheets>
    <sheet name="REVISION MAT. PVC (2)" sheetId="1" r:id="rId1"/>
  </sheets>
  <externalReferences>
    <externalReference r:id="rId2"/>
  </externalReferences>
  <definedNames>
    <definedName name="_xlnm.Print_Area" localSheetId="0">'REVISION MAT. PVC (2)'!$A$1:$Q$27</definedName>
    <definedName name="_xlnm.Print_Titles" localSheetId="0">'REVISION MAT. PVC (2)'!$1:$6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  <c r="O9" i="1"/>
  <c r="O8" i="1"/>
  <c r="I14" i="1"/>
  <c r="I13" i="1"/>
  <c r="I12" i="1"/>
  <c r="P12" i="1" s="1"/>
  <c r="I11" i="1"/>
  <c r="I10" i="1"/>
  <c r="I9" i="1"/>
  <c r="I8" i="1"/>
  <c r="E14" i="1"/>
  <c r="E13" i="1"/>
  <c r="E12" i="1"/>
  <c r="E11" i="1"/>
  <c r="E10" i="1"/>
  <c r="E9" i="1"/>
  <c r="E8" i="1"/>
  <c r="M14" i="1"/>
  <c r="M13" i="1"/>
  <c r="M12" i="1"/>
  <c r="M11" i="1"/>
  <c r="M10" i="1"/>
  <c r="M9" i="1"/>
  <c r="M8" i="1"/>
  <c r="P14" i="1"/>
  <c r="P13" i="1"/>
  <c r="P11" i="1"/>
  <c r="P10" i="1"/>
  <c r="P9" i="1"/>
  <c r="P8" i="1"/>
  <c r="Q14" i="1" l="1"/>
  <c r="Q13" i="1"/>
  <c r="Q12" i="1"/>
  <c r="Q11" i="1"/>
  <c r="Q10" i="1"/>
  <c r="Q9" i="1"/>
  <c r="Q8" i="1"/>
  <c r="K13" i="1"/>
  <c r="G10" i="1"/>
  <c r="G14" i="1"/>
  <c r="H13" i="1"/>
  <c r="G13" i="1"/>
  <c r="H12" i="1"/>
  <c r="J12" i="1" s="1"/>
  <c r="G12" i="1"/>
  <c r="K11" i="1"/>
  <c r="K10" i="1"/>
  <c r="G9" i="1"/>
  <c r="G8" i="1"/>
  <c r="Q16" i="1" l="1"/>
  <c r="K9" i="1"/>
  <c r="G11" i="1"/>
  <c r="K14" i="1"/>
  <c r="K8" i="1"/>
  <c r="K12" i="1"/>
  <c r="F13" i="1"/>
  <c r="F14" i="1"/>
  <c r="L12" i="1"/>
  <c r="N12" i="1" s="1"/>
  <c r="H14" i="1"/>
  <c r="J14" i="1" s="1"/>
  <c r="F12" i="1"/>
  <c r="L14" i="1"/>
  <c r="N14" i="1" s="1"/>
  <c r="J13" i="1"/>
  <c r="L13" i="1"/>
  <c r="N13" i="1" s="1"/>
  <c r="Q17" i="1" l="1"/>
  <c r="Q18" i="1" s="1"/>
  <c r="F11" i="1"/>
  <c r="F10" i="1"/>
  <c r="F8" i="1"/>
  <c r="L11" i="1"/>
  <c r="L10" i="1"/>
  <c r="L9" i="1"/>
  <c r="L8" i="1"/>
  <c r="H11" i="1"/>
  <c r="H10" i="1"/>
  <c r="H9" i="1"/>
  <c r="H8" i="1"/>
  <c r="H4" i="1"/>
  <c r="L4" i="1" s="1"/>
  <c r="Q19" i="1" l="1"/>
  <c r="Q20" i="1" s="1"/>
  <c r="N11" i="1"/>
  <c r="J8" i="1"/>
  <c r="J9" i="1"/>
  <c r="J10" i="1"/>
  <c r="J11" i="1"/>
  <c r="N9" i="1"/>
  <c r="P16" i="1"/>
  <c r="N8" i="1"/>
  <c r="N10" i="1"/>
  <c r="F9" i="1"/>
  <c r="J16" i="1" l="1"/>
  <c r="J17" i="1" s="1"/>
  <c r="J18" i="1" s="1"/>
  <c r="J19" i="1" s="1"/>
  <c r="J20" i="1" s="1"/>
  <c r="F16" i="1"/>
  <c r="F17" i="1" s="1"/>
  <c r="F18" i="1" s="1"/>
  <c r="F19" i="1" s="1"/>
  <c r="N16" i="1"/>
  <c r="N17" i="1" s="1"/>
  <c r="N18" i="1" s="1"/>
  <c r="N19" i="1" s="1"/>
  <c r="N20" i="1" s="1"/>
  <c r="F20" i="1" l="1"/>
</calcChain>
</file>

<file path=xl/sharedStrings.xml><?xml version="1.0" encoding="utf-8"?>
<sst xmlns="http://schemas.openxmlformats.org/spreadsheetml/2006/main" count="48" uniqueCount="32">
  <si>
    <t>UNIDAD</t>
  </si>
  <si>
    <t>CANTIDAD</t>
  </si>
  <si>
    <t>PROPONENTE</t>
  </si>
  <si>
    <t>FECHA</t>
  </si>
  <si>
    <t>No.</t>
  </si>
  <si>
    <t>VR. PARCIAL</t>
  </si>
  <si>
    <t>DESCRIPCION</t>
  </si>
  <si>
    <t>VALOR TOTAL COTIZACION</t>
  </si>
  <si>
    <t>SUBTOTAL COSTOS DIRECTOS</t>
  </si>
  <si>
    <t>JOSÉ DIEGO MUÑOZ RESTREPO</t>
  </si>
  <si>
    <t>Director de Interventoría</t>
  </si>
  <si>
    <t>JOSÉ FERNANDO JARAMILLO GIRALDO</t>
  </si>
  <si>
    <t>Magister - Residente Interventoría</t>
  </si>
  <si>
    <t>PROPUESTA MINIMO VALOR UNITARIO PARA APU OE REVISIÓN</t>
  </si>
  <si>
    <t>VR. PARCIAL REVISADO Y APROBADO</t>
  </si>
  <si>
    <t>FERRETERIA LA SATELITE E.M.A. S.A.S</t>
  </si>
  <si>
    <t>VR. UNITARIO</t>
  </si>
  <si>
    <t>VR. UNITARIO REVISADO Y APROBADO</t>
  </si>
  <si>
    <t>BASE PARA CALCULO DE IVA</t>
  </si>
  <si>
    <t>IVA</t>
  </si>
  <si>
    <t>TOPACO S.A.S</t>
  </si>
  <si>
    <t>PVC</t>
  </si>
  <si>
    <t>SUBTOTAL PVC Y GEOTEXTIL</t>
  </si>
  <si>
    <t>EL PUNTO DEL AGUA, SUMINISTROS, ACCESORIOS Y TUBERÍAS</t>
  </si>
  <si>
    <t>COMPARATIVO COTIZACIONES SUMINISTRO MATERIALES PVC</t>
  </si>
  <si>
    <t>KIT SILLA-YEE PVC-S DE Ø400X160MM</t>
  </si>
  <si>
    <t>ADHESIVO EPÓXICO NOVAFORT 1/4 GAL</t>
  </si>
  <si>
    <t>VALVULA VENTOSA HIERRO DÚCTIL (ASTM A-536) BRIDA (Ø1/2")</t>
  </si>
  <si>
    <t>BRIDA AJUSTABLE HIERRO DÚCTIL (ASTM A-536) (Ø1/2")</t>
  </si>
  <si>
    <t>ACOPLE AJUSTABLE HIERRO DÚCTIL (ASTM A-536) (Ø1/2")</t>
  </si>
  <si>
    <t>MEDIDOR DE 1/2" VOLUMÉTRICO V40P (R400 V15 G3/4X7/8 F115)</t>
  </si>
  <si>
    <t>TAPA ANTI FRAUDE EN HD 34 X 21 CON CAJA REGISTRO AGUA EN CONCRETO DE 0,40X0,30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</si>
</sst>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.00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5" borderId="23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4" fontId="3" fillId="3" borderId="22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164" fontId="3" fillId="3" borderId="21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5" borderId="2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  <xf numFmtId="10" fontId="2" fillId="0" borderId="10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26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3_ADM-INGENIEROS 2" xfId="2" xr:uid="{3DC63115-9C03-42B1-954B-364BBDFC4CDA}"/>
    <cellStyle name="Normal_CONSOLIDADO PRESUPUESTOS OCC Y URA" xfId="1" xr:uid="{E9DDD666-F158-4233-BC79-ADAB30AE8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LISTADO%20DE%20MATERIALES%20PARA%20COTIZACIONES_V2.xlsx" TargetMode="External"/><Relationship Id="rId1" Type="http://schemas.openxmlformats.org/officeDocument/2006/relationships/externalLinkPath" Target="/Users/ARQ%20JFAM/Documents/1.%20JFAM%202024/INFORMACI&#211;N%20YONDO%20URBANISMO/GYP%2099%20SAS%20ZOMAC/CORRESPONDENCIA%20RECIBIDA/AJUSTES%20ADICION/1-8-2024/13-8-2024/LISTADO%20DE%20MATERIALES%20PARA%20COTIZACIONE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QUIPOS"/>
      <sheetName val="MATERIALES"/>
      <sheetName val="MATERIALES (2)"/>
      <sheetName val="PVC"/>
      <sheetName val="ELECTRICOS (2)"/>
      <sheetName val="ELECTRICOS"/>
      <sheetName val="FERRETERIA"/>
      <sheetName val="TOPACO PVC"/>
      <sheetName val="TOPACO FERR."/>
      <sheetName val="P. DEL AGUA"/>
      <sheetName val="FERRET. (2)"/>
      <sheetName val="SATELITE"/>
      <sheetName val="SATELITE FERRET."/>
      <sheetName val="ELECT. COT. (1)"/>
      <sheetName val="PVC (2)"/>
      <sheetName val="SATELITE (2)"/>
      <sheetName val="P. DEL AGUA (2)"/>
      <sheetName val="TOPACO PVC (2)"/>
      <sheetName val="FERRETERIA (2)"/>
      <sheetName val="TOPACO FERR. (2)"/>
      <sheetName val="SATELITE FERRET. (2)"/>
      <sheetName val="COT. FERRET.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E5">
            <v>336895.56</v>
          </cell>
        </row>
        <row r="6">
          <cell r="E6">
            <v>121177.31</v>
          </cell>
        </row>
        <row r="7">
          <cell r="E7">
            <v>451370.03</v>
          </cell>
        </row>
        <row r="8">
          <cell r="E8">
            <v>96680.67</v>
          </cell>
        </row>
        <row r="9">
          <cell r="E9">
            <v>59201.68</v>
          </cell>
        </row>
        <row r="10">
          <cell r="E10">
            <v>171179.83</v>
          </cell>
        </row>
        <row r="11">
          <cell r="E11">
            <v>207600</v>
          </cell>
        </row>
      </sheetData>
      <sheetData sheetId="16">
        <row r="5">
          <cell r="F5">
            <v>355677.49</v>
          </cell>
        </row>
        <row r="6">
          <cell r="F6">
            <v>127932.94</v>
          </cell>
        </row>
        <row r="7">
          <cell r="F7">
            <v>476533.91</v>
          </cell>
        </row>
        <row r="8">
          <cell r="F8">
            <v>102070.62</v>
          </cell>
        </row>
        <row r="9">
          <cell r="F9">
            <v>62502.17</v>
          </cell>
        </row>
        <row r="10">
          <cell r="F10">
            <v>180723.11</v>
          </cell>
        </row>
        <row r="11">
          <cell r="F11">
            <v>219173.7</v>
          </cell>
        </row>
      </sheetData>
      <sheetData sheetId="17">
        <row r="5">
          <cell r="E5">
            <v>394979.99</v>
          </cell>
        </row>
        <row r="6">
          <cell r="E6">
            <v>142069.59</v>
          </cell>
        </row>
        <row r="7">
          <cell r="E7">
            <v>529191.09</v>
          </cell>
        </row>
        <row r="8">
          <cell r="E8">
            <v>113349.46</v>
          </cell>
        </row>
        <row r="9">
          <cell r="E9">
            <v>69408.69</v>
          </cell>
        </row>
        <row r="10">
          <cell r="E10">
            <v>200693.08</v>
          </cell>
        </row>
        <row r="11">
          <cell r="E11">
            <v>243392.48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33F7-5720-42D3-8D03-B13786DC49F4}">
  <sheetPr>
    <pageSetUpPr fitToPage="1"/>
  </sheetPr>
  <dimension ref="A1:AX27"/>
  <sheetViews>
    <sheetView tabSelected="1" zoomScale="80" zoomScaleNormal="80" workbookViewId="0">
      <selection activeCell="M8" sqref="M8"/>
    </sheetView>
  </sheetViews>
  <sheetFormatPr baseColWidth="10" defaultRowHeight="14.25" x14ac:dyDescent="0.25"/>
  <cols>
    <col min="1" max="1" width="4.42578125" style="2" bestFit="1" customWidth="1"/>
    <col min="2" max="2" width="32.7109375" style="2" bestFit="1" customWidth="1"/>
    <col min="3" max="3" width="9.140625" style="2" bestFit="1" customWidth="1"/>
    <col min="4" max="4" width="11.85546875" style="3" bestFit="1" customWidth="1"/>
    <col min="5" max="6" width="18.7109375" style="4" customWidth="1"/>
    <col min="7" max="7" width="9.140625" style="2" customWidth="1"/>
    <col min="8" max="8" width="11.85546875" style="3" customWidth="1"/>
    <col min="9" max="10" width="18.7109375" style="4" customWidth="1"/>
    <col min="11" max="11" width="9.140625" style="2" customWidth="1"/>
    <col min="12" max="12" width="11.85546875" style="3" customWidth="1"/>
    <col min="13" max="14" width="18.7109375" style="4" customWidth="1"/>
    <col min="15" max="15" width="9.140625" style="2" customWidth="1"/>
    <col min="16" max="16" width="18.7109375" style="4" customWidth="1"/>
    <col min="17" max="17" width="18.7109375" style="2" customWidth="1"/>
    <col min="18" max="16384" width="11.42578125" style="2"/>
  </cols>
  <sheetData>
    <row r="1" spans="1:17" s="108" customFormat="1" ht="18.75" x14ac:dyDescent="0.25">
      <c r="A1" s="124" t="s">
        <v>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/>
    </row>
    <row r="2" spans="1:17" ht="15" thickBot="1" x14ac:dyDescent="0.3"/>
    <row r="3" spans="1:17" ht="35.1" customHeight="1" x14ac:dyDescent="0.25">
      <c r="B3" s="1" t="s">
        <v>2</v>
      </c>
      <c r="D3" s="121" t="s">
        <v>23</v>
      </c>
      <c r="E3" s="122"/>
      <c r="F3" s="123"/>
      <c r="H3" s="115" t="s">
        <v>15</v>
      </c>
      <c r="I3" s="116"/>
      <c r="J3" s="117"/>
      <c r="L3" s="118" t="s">
        <v>20</v>
      </c>
      <c r="M3" s="119"/>
      <c r="N3" s="120"/>
      <c r="P3" s="109" t="s">
        <v>13</v>
      </c>
      <c r="Q3" s="110"/>
    </row>
    <row r="4" spans="1:17" ht="15" x14ac:dyDescent="0.25">
      <c r="B4" s="1" t="s">
        <v>3</v>
      </c>
      <c r="D4" s="127">
        <v>45520</v>
      </c>
      <c r="E4" s="128"/>
      <c r="F4" s="129"/>
      <c r="H4" s="136">
        <f>+D4</f>
        <v>45520</v>
      </c>
      <c r="I4" s="137"/>
      <c r="J4" s="138"/>
      <c r="L4" s="130">
        <f>+H4</f>
        <v>45520</v>
      </c>
      <c r="M4" s="131"/>
      <c r="N4" s="132"/>
      <c r="P4" s="111"/>
      <c r="Q4" s="112"/>
    </row>
    <row r="5" spans="1:17" ht="15" thickBot="1" x14ac:dyDescent="0.3">
      <c r="D5" s="127"/>
      <c r="E5" s="128"/>
      <c r="F5" s="129"/>
      <c r="H5" s="139"/>
      <c r="I5" s="140"/>
      <c r="J5" s="141"/>
      <c r="L5" s="133"/>
      <c r="M5" s="134"/>
      <c r="N5" s="135"/>
      <c r="P5" s="113"/>
      <c r="Q5" s="114"/>
    </row>
    <row r="6" spans="1:17" s="82" customFormat="1" ht="45.75" thickBot="1" x14ac:dyDescent="0.3">
      <c r="A6" s="70" t="s">
        <v>4</v>
      </c>
      <c r="B6" s="102" t="s">
        <v>6</v>
      </c>
      <c r="C6" s="95" t="s">
        <v>0</v>
      </c>
      <c r="D6" s="72" t="s">
        <v>1</v>
      </c>
      <c r="E6" s="73" t="s">
        <v>16</v>
      </c>
      <c r="F6" s="74" t="s">
        <v>5</v>
      </c>
      <c r="G6" s="95" t="s">
        <v>0</v>
      </c>
      <c r="H6" s="75" t="s">
        <v>1</v>
      </c>
      <c r="I6" s="76" t="s">
        <v>16</v>
      </c>
      <c r="J6" s="77" t="s">
        <v>5</v>
      </c>
      <c r="K6" s="71" t="s">
        <v>0</v>
      </c>
      <c r="L6" s="78" t="s">
        <v>1</v>
      </c>
      <c r="M6" s="79" t="s">
        <v>16</v>
      </c>
      <c r="N6" s="80" t="s">
        <v>5</v>
      </c>
      <c r="O6" s="95" t="s">
        <v>0</v>
      </c>
      <c r="P6" s="81" t="s">
        <v>17</v>
      </c>
      <c r="Q6" s="81" t="s">
        <v>14</v>
      </c>
    </row>
    <row r="7" spans="1:17" s="1" customFormat="1" ht="15.75" thickBot="1" x14ac:dyDescent="0.3">
      <c r="A7" s="12"/>
      <c r="B7" s="103" t="s">
        <v>21</v>
      </c>
      <c r="C7" s="96"/>
      <c r="D7" s="6"/>
      <c r="E7" s="13"/>
      <c r="F7" s="14"/>
      <c r="G7" s="96"/>
      <c r="H7" s="15"/>
      <c r="I7" s="16"/>
      <c r="J7" s="17"/>
      <c r="K7" s="5"/>
      <c r="L7" s="18"/>
      <c r="M7" s="19"/>
      <c r="N7" s="20"/>
      <c r="O7" s="96"/>
      <c r="P7" s="21"/>
      <c r="Q7" s="21"/>
    </row>
    <row r="8" spans="1:17" ht="28.5" x14ac:dyDescent="0.25">
      <c r="A8" s="7">
        <v>1</v>
      </c>
      <c r="B8" s="104" t="s">
        <v>25</v>
      </c>
      <c r="C8" s="97" t="s">
        <v>0</v>
      </c>
      <c r="D8" s="38">
        <v>52</v>
      </c>
      <c r="E8" s="39">
        <f>+'[1]P. DEL AGUA (2)'!F5</f>
        <v>355677.49</v>
      </c>
      <c r="F8" s="40">
        <f t="shared" ref="F8:F10" si="0">+D8*E8</f>
        <v>18495229.48</v>
      </c>
      <c r="G8" s="97" t="str">
        <f>+C8</f>
        <v>UNIDAD</v>
      </c>
      <c r="H8" s="41">
        <f>+D8</f>
        <v>52</v>
      </c>
      <c r="I8" s="42">
        <f>+'[1]SATELITE (2)'!E5</f>
        <v>336895.56</v>
      </c>
      <c r="J8" s="43">
        <f t="shared" ref="J8:J10" si="1">+I8*H8</f>
        <v>17518569.120000001</v>
      </c>
      <c r="K8" s="8" t="str">
        <f>+C8</f>
        <v>UNIDAD</v>
      </c>
      <c r="L8" s="44">
        <f>+D8</f>
        <v>52</v>
      </c>
      <c r="M8" s="45">
        <f>+'[1]TOPACO PVC (2)'!E5</f>
        <v>394979.99</v>
      </c>
      <c r="N8" s="46">
        <f t="shared" ref="N8:N10" si="2">+M8*L8</f>
        <v>20538959.48</v>
      </c>
      <c r="O8" s="97" t="str">
        <f>+K8</f>
        <v>UNIDAD</v>
      </c>
      <c r="P8" s="47">
        <f>+I8</f>
        <v>336895.56</v>
      </c>
      <c r="Q8" s="47">
        <f>+P8*D8</f>
        <v>17518569.120000001</v>
      </c>
    </row>
    <row r="9" spans="1:17" ht="28.5" x14ac:dyDescent="0.25">
      <c r="A9" s="9">
        <v>2</v>
      </c>
      <c r="B9" s="105" t="s">
        <v>26</v>
      </c>
      <c r="C9" s="98" t="s">
        <v>0</v>
      </c>
      <c r="D9" s="48">
        <v>14</v>
      </c>
      <c r="E9" s="49">
        <f>+'[1]P. DEL AGUA (2)'!F6</f>
        <v>127932.94</v>
      </c>
      <c r="F9" s="50">
        <f t="shared" si="0"/>
        <v>1791061.1600000001</v>
      </c>
      <c r="G9" s="98" t="str">
        <f t="shared" ref="G9:G14" si="3">+C9</f>
        <v>UNIDAD</v>
      </c>
      <c r="H9" s="51">
        <f>+D9</f>
        <v>14</v>
      </c>
      <c r="I9" s="52">
        <f>+'[1]SATELITE (2)'!E6</f>
        <v>121177.31</v>
      </c>
      <c r="J9" s="53">
        <f t="shared" si="1"/>
        <v>1696482.3399999999</v>
      </c>
      <c r="K9" s="10" t="str">
        <f t="shared" ref="K9:K14" si="4">+C9</f>
        <v>UNIDAD</v>
      </c>
      <c r="L9" s="54">
        <f>+D9</f>
        <v>14</v>
      </c>
      <c r="M9" s="55">
        <f>+'[1]TOPACO PVC (2)'!E6</f>
        <v>142069.59</v>
      </c>
      <c r="N9" s="56">
        <f t="shared" si="2"/>
        <v>1988974.26</v>
      </c>
      <c r="O9" s="98" t="str">
        <f t="shared" ref="O9:O14" si="5">+K9</f>
        <v>UNIDAD</v>
      </c>
      <c r="P9" s="57">
        <f t="shared" ref="P9:P14" si="6">+I9</f>
        <v>121177.31</v>
      </c>
      <c r="Q9" s="57">
        <f t="shared" ref="Q9:Q14" si="7">+P9*D9</f>
        <v>1696482.3399999999</v>
      </c>
    </row>
    <row r="10" spans="1:17" ht="42.75" x14ac:dyDescent="0.25">
      <c r="A10" s="9">
        <v>3</v>
      </c>
      <c r="B10" s="105" t="s">
        <v>27</v>
      </c>
      <c r="C10" s="98" t="s">
        <v>0</v>
      </c>
      <c r="D10" s="48">
        <v>1</v>
      </c>
      <c r="E10" s="49">
        <f>+'[1]P. DEL AGUA (2)'!F7</f>
        <v>476533.91</v>
      </c>
      <c r="F10" s="50">
        <f t="shared" si="0"/>
        <v>476533.91</v>
      </c>
      <c r="G10" s="98" t="str">
        <f t="shared" si="3"/>
        <v>UNIDAD</v>
      </c>
      <c r="H10" s="51">
        <f>+D10</f>
        <v>1</v>
      </c>
      <c r="I10" s="52">
        <f>+'[1]SATELITE (2)'!E7</f>
        <v>451370.03</v>
      </c>
      <c r="J10" s="53">
        <f t="shared" si="1"/>
        <v>451370.03</v>
      </c>
      <c r="K10" s="10" t="str">
        <f t="shared" si="4"/>
        <v>UNIDAD</v>
      </c>
      <c r="L10" s="54">
        <f>+D10</f>
        <v>1</v>
      </c>
      <c r="M10" s="55">
        <f>+'[1]TOPACO PVC (2)'!E7</f>
        <v>529191.09</v>
      </c>
      <c r="N10" s="56">
        <f t="shared" si="2"/>
        <v>529191.09</v>
      </c>
      <c r="O10" s="98" t="str">
        <f t="shared" si="5"/>
        <v>UNIDAD</v>
      </c>
      <c r="P10" s="57">
        <f t="shared" si="6"/>
        <v>451370.03</v>
      </c>
      <c r="Q10" s="57">
        <f t="shared" si="7"/>
        <v>451370.03</v>
      </c>
    </row>
    <row r="11" spans="1:17" ht="28.5" x14ac:dyDescent="0.25">
      <c r="A11" s="9">
        <v>4</v>
      </c>
      <c r="B11" s="106" t="s">
        <v>28</v>
      </c>
      <c r="C11" s="99" t="s">
        <v>0</v>
      </c>
      <c r="D11" s="58">
        <v>2</v>
      </c>
      <c r="E11" s="59">
        <f>+'[1]P. DEL AGUA (2)'!F8</f>
        <v>102070.62</v>
      </c>
      <c r="F11" s="60">
        <f>+D11*E11</f>
        <v>204141.24</v>
      </c>
      <c r="G11" s="99" t="str">
        <f t="shared" si="3"/>
        <v>UNIDAD</v>
      </c>
      <c r="H11" s="61">
        <f>+D11</f>
        <v>2</v>
      </c>
      <c r="I11" s="52">
        <f>+'[1]SATELITE (2)'!E8</f>
        <v>96680.67</v>
      </c>
      <c r="J11" s="62">
        <f>+I11*H11</f>
        <v>193361.34</v>
      </c>
      <c r="K11" s="11" t="str">
        <f t="shared" si="4"/>
        <v>UNIDAD</v>
      </c>
      <c r="L11" s="63">
        <f>+D11</f>
        <v>2</v>
      </c>
      <c r="M11" s="55">
        <f>+'[1]TOPACO PVC (2)'!E8</f>
        <v>113349.46</v>
      </c>
      <c r="N11" s="64">
        <f>+M11*L11</f>
        <v>226698.92</v>
      </c>
      <c r="O11" s="99" t="str">
        <f t="shared" si="5"/>
        <v>UNIDAD</v>
      </c>
      <c r="P11" s="65">
        <f t="shared" si="6"/>
        <v>96680.67</v>
      </c>
      <c r="Q11" s="65">
        <f t="shared" si="7"/>
        <v>193361.34</v>
      </c>
    </row>
    <row r="12" spans="1:17" ht="28.5" x14ac:dyDescent="0.25">
      <c r="A12" s="9">
        <v>5</v>
      </c>
      <c r="B12" s="105" t="s">
        <v>29</v>
      </c>
      <c r="C12" s="98" t="s">
        <v>0</v>
      </c>
      <c r="D12" s="48">
        <v>2</v>
      </c>
      <c r="E12" s="49">
        <f>+'[1]P. DEL AGUA (2)'!F9</f>
        <v>62502.17</v>
      </c>
      <c r="F12" s="50">
        <f t="shared" ref="F12:F14" si="8">+D12*E12</f>
        <v>125004.34</v>
      </c>
      <c r="G12" s="98" t="str">
        <f t="shared" si="3"/>
        <v>UNIDAD</v>
      </c>
      <c r="H12" s="51">
        <f t="shared" ref="H12:H14" si="9">+D12</f>
        <v>2</v>
      </c>
      <c r="I12" s="52">
        <f>+'[1]SATELITE (2)'!E9</f>
        <v>59201.68</v>
      </c>
      <c r="J12" s="53">
        <f t="shared" ref="J12:J14" si="10">+I12*H12</f>
        <v>118403.36</v>
      </c>
      <c r="K12" s="10" t="str">
        <f t="shared" si="4"/>
        <v>UNIDAD</v>
      </c>
      <c r="L12" s="54">
        <f t="shared" ref="L12:L14" si="11">+D12</f>
        <v>2</v>
      </c>
      <c r="M12" s="55">
        <f>+'[1]TOPACO PVC (2)'!E9</f>
        <v>69408.69</v>
      </c>
      <c r="N12" s="56">
        <f t="shared" ref="N12:N14" si="12">+M12*L12</f>
        <v>138817.38</v>
      </c>
      <c r="O12" s="98" t="str">
        <f t="shared" si="5"/>
        <v>UNIDAD</v>
      </c>
      <c r="P12" s="57">
        <f t="shared" si="6"/>
        <v>59201.68</v>
      </c>
      <c r="Q12" s="57">
        <f t="shared" si="7"/>
        <v>118403.36</v>
      </c>
    </row>
    <row r="13" spans="1:17" ht="42.75" x14ac:dyDescent="0.25">
      <c r="A13" s="9">
        <v>6</v>
      </c>
      <c r="B13" s="105" t="s">
        <v>30</v>
      </c>
      <c r="C13" s="98" t="s">
        <v>0</v>
      </c>
      <c r="D13" s="48">
        <v>352</v>
      </c>
      <c r="E13" s="49">
        <f>+'[1]P. DEL AGUA (2)'!F10</f>
        <v>180723.11</v>
      </c>
      <c r="F13" s="50">
        <f t="shared" si="8"/>
        <v>63614534.719999999</v>
      </c>
      <c r="G13" s="98" t="str">
        <f t="shared" si="3"/>
        <v>UNIDAD</v>
      </c>
      <c r="H13" s="51">
        <f t="shared" si="9"/>
        <v>352</v>
      </c>
      <c r="I13" s="52">
        <f>+'[1]SATELITE (2)'!E10</f>
        <v>171179.83</v>
      </c>
      <c r="J13" s="53">
        <f t="shared" si="10"/>
        <v>60255300.159999996</v>
      </c>
      <c r="K13" s="10" t="str">
        <f t="shared" si="4"/>
        <v>UNIDAD</v>
      </c>
      <c r="L13" s="54">
        <f t="shared" si="11"/>
        <v>352</v>
      </c>
      <c r="M13" s="55">
        <f>+'[1]TOPACO PVC (2)'!E10</f>
        <v>200693.08</v>
      </c>
      <c r="N13" s="56">
        <f t="shared" si="12"/>
        <v>70643964.159999996</v>
      </c>
      <c r="O13" s="98" t="str">
        <f t="shared" si="5"/>
        <v>UNIDAD</v>
      </c>
      <c r="P13" s="57">
        <f t="shared" si="6"/>
        <v>171179.83</v>
      </c>
      <c r="Q13" s="57">
        <f t="shared" si="7"/>
        <v>60255300.159999996</v>
      </c>
    </row>
    <row r="14" spans="1:17" ht="57" x14ac:dyDescent="0.25">
      <c r="A14" s="9">
        <v>7</v>
      </c>
      <c r="B14" s="105" t="s">
        <v>31</v>
      </c>
      <c r="C14" s="98" t="s">
        <v>0</v>
      </c>
      <c r="D14" s="48">
        <v>352</v>
      </c>
      <c r="E14" s="49">
        <f>+'[1]P. DEL AGUA (2)'!F11</f>
        <v>219173.7</v>
      </c>
      <c r="F14" s="50">
        <f t="shared" si="8"/>
        <v>77149142.400000006</v>
      </c>
      <c r="G14" s="98" t="str">
        <f t="shared" si="3"/>
        <v>UNIDAD</v>
      </c>
      <c r="H14" s="51">
        <f t="shared" si="9"/>
        <v>352</v>
      </c>
      <c r="I14" s="52">
        <f>+'[1]SATELITE (2)'!E11</f>
        <v>207600</v>
      </c>
      <c r="J14" s="53">
        <f t="shared" si="10"/>
        <v>73075200</v>
      </c>
      <c r="K14" s="10" t="str">
        <f t="shared" si="4"/>
        <v>UNIDAD</v>
      </c>
      <c r="L14" s="54">
        <f t="shared" si="11"/>
        <v>352</v>
      </c>
      <c r="M14" s="55">
        <f>+'[1]TOPACO PVC (2)'!E11</f>
        <v>243392.48</v>
      </c>
      <c r="N14" s="56">
        <f t="shared" si="12"/>
        <v>85674152.960000008</v>
      </c>
      <c r="O14" s="98" t="str">
        <f t="shared" si="5"/>
        <v>UNIDAD</v>
      </c>
      <c r="P14" s="57">
        <f t="shared" si="6"/>
        <v>207600</v>
      </c>
      <c r="Q14" s="57">
        <f t="shared" si="7"/>
        <v>73075200</v>
      </c>
    </row>
    <row r="15" spans="1:17" ht="15" thickBot="1" x14ac:dyDescent="0.3">
      <c r="A15" s="9"/>
      <c r="B15" s="105"/>
      <c r="C15" s="98"/>
      <c r="D15" s="48"/>
      <c r="E15" s="49"/>
      <c r="F15" s="50"/>
      <c r="G15" s="98"/>
      <c r="H15" s="51"/>
      <c r="I15" s="52"/>
      <c r="J15" s="53"/>
      <c r="K15" s="10"/>
      <c r="L15" s="54"/>
      <c r="M15" s="55"/>
      <c r="N15" s="56"/>
      <c r="O15" s="98"/>
      <c r="P15" s="57"/>
      <c r="Q15" s="57"/>
    </row>
    <row r="16" spans="1:17" s="1" customFormat="1" ht="30.75" thickBot="1" x14ac:dyDescent="0.3">
      <c r="A16" s="12"/>
      <c r="B16" s="103" t="s">
        <v>22</v>
      </c>
      <c r="C16" s="96"/>
      <c r="D16" s="6"/>
      <c r="E16" s="13"/>
      <c r="F16" s="14">
        <f>SUM(F8:F15)</f>
        <v>161855647.25</v>
      </c>
      <c r="G16" s="96"/>
      <c r="H16" s="15"/>
      <c r="I16" s="16"/>
      <c r="J16" s="17">
        <f>SUM(J8:J15)</f>
        <v>153308686.34999999</v>
      </c>
      <c r="K16" s="5"/>
      <c r="L16" s="18"/>
      <c r="M16" s="19"/>
      <c r="N16" s="20">
        <f>SUM(N8:N15)</f>
        <v>179740758.25</v>
      </c>
      <c r="O16" s="96"/>
      <c r="P16" s="21">
        <f>SUM(P8:P15)</f>
        <v>1444105.08</v>
      </c>
      <c r="Q16" s="21">
        <f>SUM(Q8:Q15)</f>
        <v>153308686.34999999</v>
      </c>
    </row>
    <row r="17" spans="1:50" s="1" customFormat="1" ht="30.75" thickBot="1" x14ac:dyDescent="0.3">
      <c r="A17" s="12"/>
      <c r="B17" s="103" t="s">
        <v>8</v>
      </c>
      <c r="C17" s="96"/>
      <c r="D17" s="6"/>
      <c r="E17" s="13"/>
      <c r="F17" s="14">
        <f>+F16</f>
        <v>161855647.25</v>
      </c>
      <c r="G17" s="96"/>
      <c r="H17" s="15"/>
      <c r="I17" s="16"/>
      <c r="J17" s="17">
        <f>+J16</f>
        <v>153308686.34999999</v>
      </c>
      <c r="K17" s="5"/>
      <c r="L17" s="18"/>
      <c r="M17" s="19"/>
      <c r="N17" s="20">
        <f>+N16</f>
        <v>179740758.25</v>
      </c>
      <c r="O17" s="96"/>
      <c r="P17" s="21"/>
      <c r="Q17" s="21">
        <f>+Q16</f>
        <v>153308686.34999999</v>
      </c>
    </row>
    <row r="18" spans="1:50" s="1" customFormat="1" ht="15.75" thickBot="1" x14ac:dyDescent="0.3">
      <c r="A18" s="12"/>
      <c r="B18" s="103" t="s">
        <v>18</v>
      </c>
      <c r="C18" s="96"/>
      <c r="D18" s="6"/>
      <c r="E18" s="13"/>
      <c r="F18" s="14">
        <f>+F17</f>
        <v>161855647.25</v>
      </c>
      <c r="G18" s="96"/>
      <c r="H18" s="15"/>
      <c r="I18" s="16"/>
      <c r="J18" s="17">
        <f>+J17</f>
        <v>153308686.34999999</v>
      </c>
      <c r="K18" s="5"/>
      <c r="L18" s="18"/>
      <c r="M18" s="19"/>
      <c r="N18" s="20">
        <f>+N17</f>
        <v>179740758.25</v>
      </c>
      <c r="O18" s="96"/>
      <c r="P18" s="21"/>
      <c r="Q18" s="21">
        <f>+Q17</f>
        <v>153308686.34999999</v>
      </c>
    </row>
    <row r="19" spans="1:50" ht="15" thickBot="1" x14ac:dyDescent="0.3">
      <c r="A19" s="83"/>
      <c r="B19" s="107" t="s">
        <v>19</v>
      </c>
      <c r="C19" s="100">
        <v>0.19</v>
      </c>
      <c r="D19" s="84"/>
      <c r="E19" s="85"/>
      <c r="F19" s="86">
        <f>+F18*C19</f>
        <v>30752572.977499999</v>
      </c>
      <c r="G19" s="100">
        <v>0.19</v>
      </c>
      <c r="H19" s="87"/>
      <c r="I19" s="88"/>
      <c r="J19" s="89">
        <f>+J18*G19</f>
        <v>29128650.406500001</v>
      </c>
      <c r="K19" s="94">
        <v>0.19</v>
      </c>
      <c r="L19" s="90"/>
      <c r="M19" s="91"/>
      <c r="N19" s="92">
        <f>+N18*K19</f>
        <v>34150744.067500003</v>
      </c>
      <c r="O19" s="100">
        <v>0.19</v>
      </c>
      <c r="P19" s="93"/>
      <c r="Q19" s="93">
        <f>+Q18*O19</f>
        <v>29128650.406500001</v>
      </c>
    </row>
    <row r="20" spans="1:50" s="1" customFormat="1" ht="15.75" thickBot="1" x14ac:dyDescent="0.3">
      <c r="A20" s="12"/>
      <c r="B20" s="103" t="s">
        <v>7</v>
      </c>
      <c r="C20" s="101"/>
      <c r="D20" s="6"/>
      <c r="E20" s="13"/>
      <c r="F20" s="14">
        <f>+F17+F19</f>
        <v>192608220.22749999</v>
      </c>
      <c r="G20" s="101"/>
      <c r="H20" s="15"/>
      <c r="I20" s="16"/>
      <c r="J20" s="17">
        <f>+J17+J19</f>
        <v>182437336.75650001</v>
      </c>
      <c r="K20" s="69"/>
      <c r="L20" s="18"/>
      <c r="M20" s="19"/>
      <c r="N20" s="20">
        <f>+N17+N19</f>
        <v>213891502.3175</v>
      </c>
      <c r="O20" s="101"/>
      <c r="P20" s="21"/>
      <c r="Q20" s="21">
        <f>+Q17+Q19</f>
        <v>182437336.75650001</v>
      </c>
    </row>
    <row r="21" spans="1:50" s="28" customFormat="1" ht="15" x14ac:dyDescent="0.25">
      <c r="A21" s="22"/>
      <c r="B21" s="23"/>
      <c r="C21" s="24"/>
      <c r="D21" s="25"/>
      <c r="E21" s="25"/>
      <c r="F21" s="26"/>
      <c r="G21" s="24"/>
      <c r="H21" s="27"/>
      <c r="K21" s="24"/>
      <c r="O21" s="24"/>
      <c r="R21" s="25"/>
      <c r="S21" s="25"/>
      <c r="AS21" s="25"/>
      <c r="AT21" s="25"/>
      <c r="AU21" s="25"/>
      <c r="AV21" s="29"/>
      <c r="AW21" s="29"/>
      <c r="AX21" s="29"/>
    </row>
    <row r="22" spans="1:50" s="28" customFormat="1" ht="15" x14ac:dyDescent="0.25">
      <c r="A22" s="22"/>
      <c r="B22" s="23"/>
      <c r="C22" s="24"/>
      <c r="D22" s="25"/>
      <c r="E22" s="25"/>
      <c r="F22" s="26"/>
      <c r="G22" s="24"/>
      <c r="H22" s="27"/>
      <c r="K22" s="24"/>
      <c r="O22" s="24"/>
      <c r="R22" s="25"/>
      <c r="S22" s="25"/>
      <c r="AS22" s="25"/>
      <c r="AT22" s="25"/>
      <c r="AU22" s="25"/>
      <c r="AV22" s="29"/>
      <c r="AW22" s="29"/>
      <c r="AX22" s="29"/>
    </row>
    <row r="23" spans="1:50" s="28" customFormat="1" ht="15" x14ac:dyDescent="0.25">
      <c r="A23" s="30"/>
      <c r="B23" s="23"/>
      <c r="C23" s="24"/>
      <c r="D23" s="25"/>
      <c r="E23" s="25"/>
      <c r="F23" s="26"/>
      <c r="G23" s="24"/>
      <c r="H23" s="27"/>
      <c r="K23" s="24"/>
      <c r="O23" s="24"/>
      <c r="R23" s="25"/>
      <c r="S23" s="25"/>
      <c r="AS23" s="25"/>
      <c r="AT23" s="25"/>
      <c r="AU23" s="25"/>
      <c r="AV23" s="29"/>
      <c r="AW23" s="29"/>
      <c r="AX23" s="29"/>
    </row>
    <row r="24" spans="1:50" s="26" customFormat="1" ht="15.75" thickBot="1" x14ac:dyDescent="0.3">
      <c r="B24" s="142"/>
      <c r="C24" s="142"/>
      <c r="E24" s="67"/>
      <c r="F24" s="68"/>
      <c r="G24" s="68"/>
      <c r="H24" s="66"/>
      <c r="R24" s="31"/>
      <c r="S24" s="31"/>
      <c r="AO24" s="31"/>
      <c r="AP24" s="32"/>
      <c r="AS24" s="31"/>
      <c r="AT24" s="31"/>
      <c r="AU24" s="31"/>
      <c r="AV24" s="33"/>
      <c r="AW24" s="33"/>
      <c r="AX24" s="33"/>
    </row>
    <row r="25" spans="1:50" s="34" customFormat="1" ht="15" x14ac:dyDescent="0.25">
      <c r="B25" s="143" t="s">
        <v>9</v>
      </c>
      <c r="C25" s="143"/>
      <c r="D25" s="35"/>
      <c r="E25" s="145" t="s">
        <v>11</v>
      </c>
      <c r="F25" s="146"/>
      <c r="G25" s="146"/>
      <c r="H25" s="66"/>
      <c r="R25" s="33"/>
      <c r="S25" s="33"/>
      <c r="AO25" s="33"/>
      <c r="AP25" s="36"/>
      <c r="AS25" s="33"/>
      <c r="AT25" s="33"/>
      <c r="AU25" s="33"/>
      <c r="AV25" s="33"/>
      <c r="AW25" s="33"/>
      <c r="AX25" s="33"/>
    </row>
    <row r="26" spans="1:50" s="26" customFormat="1" ht="15" x14ac:dyDescent="0.25">
      <c r="B26" s="144" t="s">
        <v>10</v>
      </c>
      <c r="C26" s="144"/>
      <c r="D26" s="37"/>
      <c r="E26" s="144" t="s">
        <v>12</v>
      </c>
      <c r="F26" s="147"/>
      <c r="G26" s="147"/>
      <c r="H26" s="66"/>
      <c r="R26" s="31"/>
      <c r="S26" s="31"/>
      <c r="AO26" s="31"/>
      <c r="AP26" s="32"/>
      <c r="AS26" s="31"/>
      <c r="AT26" s="31"/>
      <c r="AU26" s="31"/>
      <c r="AV26" s="33"/>
      <c r="AW26" s="33"/>
      <c r="AX26" s="33"/>
    </row>
    <row r="27" spans="1:50" ht="5.0999999999999996" customHeight="1" x14ac:dyDescent="0.25"/>
  </sheetData>
  <mergeCells count="16">
    <mergeCell ref="B24:C24"/>
    <mergeCell ref="B25:C25"/>
    <mergeCell ref="B26:C26"/>
    <mergeCell ref="E25:G25"/>
    <mergeCell ref="E26:G26"/>
    <mergeCell ref="P3:Q5"/>
    <mergeCell ref="H3:J3"/>
    <mergeCell ref="L3:N3"/>
    <mergeCell ref="D3:F3"/>
    <mergeCell ref="A1:Q1"/>
    <mergeCell ref="D5:F5"/>
    <mergeCell ref="L4:N4"/>
    <mergeCell ref="L5:N5"/>
    <mergeCell ref="H4:J4"/>
    <mergeCell ref="H5:J5"/>
    <mergeCell ref="D4:F4"/>
  </mergeCells>
  <printOptions horizontalCentered="1"/>
  <pageMargins left="0.39370078740157483" right="0.39370078740157483" top="0.59055118110236227" bottom="0.59055118110236227" header="0.19685039370078741" footer="0.19685039370078741"/>
  <pageSetup scale="50" fitToHeight="100" orientation="landscape" r:id="rId1"/>
  <headerFooter>
    <oddHeader>&amp;F</oddHeader>
    <oddFooter>&amp;L&amp;A&amp;C&amp;B Confidencial&amp;B&amp;RPágina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REVISION MAT. PVC (2)</vt:lpstr>
      <vt:lpstr>'REVISION MAT. PVC (2)'!Área_de_impresión</vt:lpstr>
      <vt:lpstr>'REVISION MAT. PVC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mario agudelo gómez</dc:creator>
  <cp:lastModifiedBy>Arq. JOSE F. JARA</cp:lastModifiedBy>
  <cp:lastPrinted>2024-09-03T12:58:11Z</cp:lastPrinted>
  <dcterms:created xsi:type="dcterms:W3CDTF">2024-03-31T23:45:07Z</dcterms:created>
  <dcterms:modified xsi:type="dcterms:W3CDTF">2024-09-03T15:10:06Z</dcterms:modified>
</cp:coreProperties>
</file>