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galias 2016\OCAD_Departamental\2018\2018003050071_Sesion_Oct_V_PuenteSanPedroUraba\Estado de los proyectos\"/>
    </mc:Choice>
  </mc:AlternateContent>
  <bookViews>
    <workbookView xWindow="0" yWindow="0" windowWidth="24000" windowHeight="9135"/>
  </bookViews>
  <sheets>
    <sheet name="InformeRENDICIONCUENTAS" sheetId="7" r:id="rId1"/>
    <sheet name="BALANCE" sheetId="2" state="hidden" r:id="rId2"/>
  </sheets>
  <definedNames>
    <definedName name="_xlnm._FilterDatabase" localSheetId="0" hidden="1">InformeRENDICIONCUENTAS!$A$2:$AB$29</definedName>
    <definedName name="_xlnm.Print_Titles" localSheetId="0">InformeRENDICIONCUENTAS!$2:$3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7" l="1"/>
  <c r="J30" i="7"/>
  <c r="J31" i="7" l="1"/>
  <c r="I30" i="7" l="1"/>
  <c r="I29" i="7" l="1"/>
  <c r="J29" i="7" s="1"/>
  <c r="I28" i="7"/>
  <c r="J28" i="7" s="1"/>
  <c r="I27" i="7"/>
  <c r="J27" i="7" s="1"/>
  <c r="I26" i="7"/>
  <c r="J26" i="7" s="1"/>
  <c r="I10" i="7"/>
  <c r="J10" i="7" s="1"/>
  <c r="I9" i="7"/>
  <c r="J9" i="7" s="1"/>
  <c r="I8" i="7"/>
  <c r="J8" i="7" s="1"/>
  <c r="I7" i="7"/>
  <c r="J7" i="7" s="1"/>
  <c r="I6" i="7"/>
  <c r="J6" i="7" s="1"/>
  <c r="I5" i="7"/>
  <c r="J5" i="7" s="1"/>
  <c r="I4" i="7"/>
  <c r="J4" i="7" s="1"/>
  <c r="B4" i="2" l="1"/>
</calcChain>
</file>

<file path=xl/comments1.xml><?xml version="1.0" encoding="utf-8"?>
<comments xmlns="http://schemas.openxmlformats.org/spreadsheetml/2006/main">
  <authors>
    <author>JOSE EUSEBIO HIGUITA SERNA</author>
  </authors>
  <commentList>
    <comment ref="E31" authorId="0" shapeId="0">
      <text>
        <r>
          <rPr>
            <b/>
            <sz val="9"/>
            <color indexed="81"/>
            <rFont val="Tahoma"/>
            <family val="2"/>
          </rPr>
          <t>$ 1.000.000 millones son de asignacines directas y 500.000.000 son del municipio.</t>
        </r>
      </text>
    </comment>
  </commentList>
</comments>
</file>

<file path=xl/sharedStrings.xml><?xml version="1.0" encoding="utf-8"?>
<sst xmlns="http://schemas.openxmlformats.org/spreadsheetml/2006/main" count="328" uniqueCount="158">
  <si>
    <t xml:space="preserve">CODIGO BPIN </t>
  </si>
  <si>
    <t>NOMBRE DEL PROYECTO</t>
  </si>
  <si>
    <t xml:space="preserve">SECTOR </t>
  </si>
  <si>
    <t>EDUCATIVO</t>
  </si>
  <si>
    <t>Apoyo de la atención integral de la población pobre no cubierta con subsidio en salud en todo el departamento, Antioquia, occidente</t>
  </si>
  <si>
    <t>SALUD</t>
  </si>
  <si>
    <t>Dotación tecnológica y audiovisual para el desarrollo de las actividades de la programación educativa de los parques educativos del Departamento de Antioquia</t>
  </si>
  <si>
    <t>Construcción del Bloque 1 de la IED los llanos en el municipio de Peque, Antioquia</t>
  </si>
  <si>
    <t xml:space="preserve">construcción parque educativo El Bagre, Antioquia </t>
  </si>
  <si>
    <t>Construcción de escenarios deportivos multipropósito en los municipios del departamento de Antioquia</t>
  </si>
  <si>
    <t>DEPORTE Y RECREACION</t>
  </si>
  <si>
    <t>Construcción parque educativo Liborina, Antioquia</t>
  </si>
  <si>
    <t>Construcción parque educativo Arboletes, Antioquia</t>
  </si>
  <si>
    <t>Construcción de obras complementarias de la primera etapa del plan maestro de Alcantarillado en la zona urbana del municipio de Amalfi, Antioquia, Occidente</t>
  </si>
  <si>
    <t>AGUA POTABLE Y SANEAMIENTO BASICO</t>
  </si>
  <si>
    <t xml:space="preserve">Dotación tecnológica y audiovisual para el desarrollo de las actividades de la programación educativa del parque educativo de la Estrella </t>
  </si>
  <si>
    <t>Implementación de estrategias de atención integral en salud nutrición a niños, niñas, madres gestantes y lactantes del Departamento de Antioquia.</t>
  </si>
  <si>
    <t>Fortalecimiento del acceso a la educación superior a través de Instituciones educativas y la red de parques y ciudadelas educativas de Antioquia</t>
  </si>
  <si>
    <t>REGALÍAS</t>
  </si>
  <si>
    <t>VALOR PROYECTO</t>
  </si>
  <si>
    <t>ASIGNACIONES DIRECTAS</t>
  </si>
  <si>
    <t xml:space="preserve">FONDO DE COMPENSACIÓN REGIONAL </t>
  </si>
  <si>
    <t>OTROS FONDOS</t>
  </si>
  <si>
    <t xml:space="preserve">NOMBRE EJECUTOR </t>
  </si>
  <si>
    <t>Departamento de Antioquia</t>
  </si>
  <si>
    <t>Municipio de Peque</t>
  </si>
  <si>
    <t xml:space="preserve">Departamento de Antioquia </t>
  </si>
  <si>
    <t>INDEPORTES</t>
  </si>
  <si>
    <t xml:space="preserve">Municipio de Amalfi </t>
  </si>
  <si>
    <t xml:space="preserve">ESTADO </t>
  </si>
  <si>
    <t xml:space="preserve">CERRADO </t>
  </si>
  <si>
    <t>TERMINADO</t>
  </si>
  <si>
    <t xml:space="preserve">CONTRATADO EN EJECUCIÓN </t>
  </si>
  <si>
    <t>ASIGNADO 2012-2016</t>
  </si>
  <si>
    <t>APROBADO 2012-2016</t>
  </si>
  <si>
    <t>COMUNIDADES ETNICAS A 2015</t>
  </si>
  <si>
    <t>DISPONIBLE A 2016</t>
  </si>
  <si>
    <t xml:space="preserve">BALANCE
OCAD DEPARTAMENTAL </t>
  </si>
  <si>
    <t xml:space="preserve">RECURSOS DESTINADOS PARA COMUNIDADES CON ENFOQUE DIFERENCIAL </t>
  </si>
  <si>
    <t xml:space="preserve">% AVANCE FÍSICO
</t>
  </si>
  <si>
    <t>% AVANCE FINANCIERO</t>
  </si>
  <si>
    <t>TRANSPORTE</t>
  </si>
  <si>
    <t>CERRADO</t>
  </si>
  <si>
    <t>Fortalecimiento cultural de la población afroantioqueña, municipio de Sopetran departamento de Antioquia</t>
  </si>
  <si>
    <t xml:space="preserve">INCLUSIÓN SOCIAL Y RECONCILIACION </t>
  </si>
  <si>
    <t>Municipio de Sopetran</t>
  </si>
  <si>
    <t>Construcción Acueducto veredal resguardo Narakizabi, Dabeiba, Occidente.</t>
  </si>
  <si>
    <t>Adecuación y mejoramiento del parque principal del municipio de Amalfi</t>
  </si>
  <si>
    <t>VIVIENDA CIUDAD Y TERRITYORIO</t>
  </si>
  <si>
    <t>ASIGNACIONES DIRECTAS MUNICIPIOS</t>
  </si>
  <si>
    <t xml:space="preserve"> EJECUTOR PROPUESTO MUNICIPIO DE DABEIBA </t>
  </si>
  <si>
    <t xml:space="preserve"> EJECUTOR PROPUESTO MUNICIPIO DE ARBOLETES</t>
  </si>
  <si>
    <t xml:space="preserve"> EJECUTOR PROPUESTO MUNICIPIO DE AMALFI</t>
  </si>
  <si>
    <t xml:space="preserve">RESPONSABLE </t>
  </si>
  <si>
    <t xml:space="preserve">ENCARGADO </t>
  </si>
  <si>
    <t>Secretario de Salud</t>
  </si>
  <si>
    <t>Gerente MANÁ</t>
  </si>
  <si>
    <t>Dubal Papamija Muñoz</t>
  </si>
  <si>
    <t>Secretario de Educación</t>
  </si>
  <si>
    <t>Juliana Córdoba</t>
  </si>
  <si>
    <t>Gabriel Jaime Monsalve</t>
  </si>
  <si>
    <t xml:space="preserve">Alcalde Municipal </t>
  </si>
  <si>
    <t xml:space="preserve">Secretario de planeacion </t>
  </si>
  <si>
    <t>Sebastián Bermúdez</t>
  </si>
  <si>
    <t>Secretario de Infraestructura Física</t>
  </si>
  <si>
    <t>María Rosa Londoño</t>
  </si>
  <si>
    <t>Gerente de Indeportes</t>
  </si>
  <si>
    <t xml:space="preserve">Federico </t>
  </si>
  <si>
    <t xml:space="preserve">Paola Portacio </t>
  </si>
  <si>
    <t>#</t>
  </si>
  <si>
    <t>Formulación FORO SUBREGIONAL en cultura de emprendimiento y productividad direccionada a la mujer negra y afro descendiente para la ampliación de acuerdos de paz en Colombia Caucasia</t>
  </si>
  <si>
    <t>SIN EJECUTOR</t>
  </si>
  <si>
    <t>FORMIULADO PARA REGISTRAR</t>
  </si>
  <si>
    <t>Ampliación de cobertura del servicio de energía convencional y alternativo en zonas rurales Antioquia</t>
  </si>
  <si>
    <t>MINAS Y ENERGIA</t>
  </si>
  <si>
    <t xml:space="preserve">OBSERVACIONES </t>
  </si>
  <si>
    <t xml:space="preserve"> 
92,50 %</t>
  </si>
  <si>
    <t xml:space="preserve"> 
93,07 %</t>
  </si>
  <si>
    <t xml:space="preserve"> 
99,09 %</t>
  </si>
  <si>
    <t>79.08%</t>
  </si>
  <si>
    <t>82.38%</t>
  </si>
  <si>
    <t xml:space="preserve">
jortega@corpoeducacionsuperior.org</t>
  </si>
  <si>
    <t xml:space="preserve">CORREO </t>
  </si>
  <si>
    <t xml:space="preserve">TELEFONO </t>
  </si>
  <si>
    <t>Mejoramiento nutricional con enfoque comunitario para niños y familias gestantes indígenas de las comunidades priorizadas de los municipios de Urrao, Frontino, Dabeiba</t>
  </si>
  <si>
    <t>SALUD Y PROTECCION SOCIAL</t>
  </si>
  <si>
    <t>Fortalecimiento TECNOLÓGICO DE -TELEANTIOQUIA- PRIMERA ETAPA EN EL DEPARTAMENTO DE Antioquia</t>
  </si>
  <si>
    <t>TECNOLOGIA DE LA INFORMACION Y LAS COMUNICACIONES</t>
  </si>
  <si>
    <t xml:space="preserve">Gerencia de MANA </t>
  </si>
  <si>
    <t>Teleantioquia</t>
  </si>
  <si>
    <t xml:space="preserve">JAVIER ENRIQUE ROSAS WALTEROS </t>
  </si>
  <si>
    <r>
      <t>WILLIAM</t>
    </r>
    <r>
      <rPr>
        <sz val="13"/>
        <color rgb="FF333333"/>
        <rFont val="Segoe UI"/>
        <family val="2"/>
      </rPr>
      <t> ALBERTO GUARIN GUINGUE</t>
    </r>
  </si>
  <si>
    <t xml:space="preserve">PENDIENTE DE APROBAR </t>
  </si>
  <si>
    <t xml:space="preserve"> EJECUTOR PROPUESTO TELEANTIOQUIA</t>
  </si>
  <si>
    <t xml:space="preserve"> EJECUTOR PROPUESTO GERENCIA DE MANA </t>
  </si>
  <si>
    <t>corte a 30 junio 2018</t>
  </si>
  <si>
    <t xml:space="preserve">SIN CONTRATAR </t>
  </si>
  <si>
    <t xml:space="preserve">El proyecto tuvo un retraso en a contratación debido a la ley de garantías, el municipio esta trabajando diligentemente para ponerse al día con las actividades del proyecto; se tiene planeado iniciar antes del 15 de julio. </t>
  </si>
  <si>
    <t>NOMBRE</t>
  </si>
  <si>
    <t xml:space="preserve">JACKELINE TORO </t>
  </si>
  <si>
    <t xml:space="preserve">
jtorol@escolme.edu.co</t>
  </si>
  <si>
    <t xml:space="preserve">DAVID </t>
  </si>
  <si>
    <t>MARLON PEREZ</t>
  </si>
  <si>
    <t>3104672734/
3128348176</t>
  </si>
  <si>
    <t xml:space="preserve">secretariaplaneacion@dabeiba-antioquia.gov.co
</t>
  </si>
  <si>
    <t>FABIAN DARLEY ROLDAN VILLA</t>
  </si>
  <si>
    <t>roldanfabian759@gmail.com</t>
  </si>
  <si>
    <t xml:space="preserve">Secretario de planeación </t>
  </si>
  <si>
    <t xml:space="preserve">  Fortalecimiento cultural de la población afro antioqueña, municipio de Arboletes Departamento de Antioquia</t>
  </si>
  <si>
    <t xml:space="preserve">Proyecto registrado erradamente en el SUIFP Departamental (recursos de regalías diferentes a AD) en proceso de retiro del aplicativo
</t>
  </si>
  <si>
    <t xml:space="preserve">Proyecto registrado erradamente en el SUIFP Departamental (recursos de regalías diferentes a AD)  en proceso de retiro del aplicativo  
Se reenvío nuevamente solicitud de retiro el 19 de junio a los correos infosgr- y ahortua@dnp.gov.co    
PENDIENTE DE RESPUESTA </t>
  </si>
  <si>
    <t>Resolución de cierre 2016060072540
10 Agosto 2016</t>
  </si>
  <si>
    <t>Ángela Patricia Palacio</t>
  </si>
  <si>
    <t>Apoyo financiación a los jóvenes para el acceso y la permanencia en la educación  superior todo el departamento, Antioquia, Occidente</t>
  </si>
  <si>
    <t xml:space="preserve">Corporación para el fomento de la educación superior </t>
  </si>
  <si>
    <t xml:space="preserve">Claudia Elena Mejía Acosta
Directora ejecutiva corporación  </t>
  </si>
  <si>
    <t xml:space="preserve">Julián Ortega Mejía </t>
  </si>
  <si>
    <t>Implementación de estrategias de atención integral a familias en riesgo de inseguridad alimentaria y nutricional de todo el departamento, Antioquia, Occidente</t>
  </si>
  <si>
    <t>Resolución de cierre 2017060106854
27 octubre de 2017</t>
  </si>
  <si>
    <t>Capacitación a estudiantes en formación para el trabajo todo el departamento, Antioquia, Occidente</t>
  </si>
  <si>
    <t>Resolución de cierre 2016060079557
03 octubre 2016</t>
  </si>
  <si>
    <t>Implementación de estrategias de atención y prevención integral a familias en riesgo de inseguridad alimentaria y nutricional de todo el departamento, Antioquia, occidente</t>
  </si>
  <si>
    <t>Resolución de cierre 20180600024172
21 febrero 2018</t>
  </si>
  <si>
    <t>Construcción y mejoramiento de ambientes de aprendizaje del establecimiento educativo I.E Valdivia en el municipio de Valdivia, Antioquia, Occidente</t>
  </si>
  <si>
    <t>Resolución de cierre 
221
30abril  2016</t>
  </si>
  <si>
    <t>Resolución de cierre  0002073
15 Diciembre 2017</t>
  </si>
  <si>
    <t>Resolución de cierre 2018060223055
25 abril 2018</t>
  </si>
  <si>
    <t xml:space="preserve">Catalina Pérez Ochoa </t>
  </si>
  <si>
    <t>Fortalecimiento cultural de la población afroantioqueña, municipio de Carepa, Departamento de Antioquia</t>
  </si>
  <si>
    <t xml:space="preserve">pendiente reporte infromación por parte  del Municipio  ejecutor </t>
  </si>
  <si>
    <t xml:space="preserve">3137597921 Rodrigo estrada Pineda </t>
  </si>
  <si>
    <t>MUNICIPIO DE CAREPA</t>
  </si>
  <si>
    <t>corte a 15 julio 2018</t>
  </si>
  <si>
    <t>Aplicación de tratamiento superficial para el mantenimiento de vías de la red vial secundaria en Antioquia</t>
  </si>
  <si>
    <t>1.87%</t>
  </si>
  <si>
    <t xml:space="preserve"> APROBADO</t>
  </si>
  <si>
    <t>69.53%</t>
  </si>
  <si>
    <t>INFORME ESTADO DE LOS PROYECTOS 2012 -2018 
con corte al 30 septiembre  de 2018</t>
  </si>
  <si>
    <t>corte a 30 sept 2018</t>
  </si>
  <si>
    <t>CONTRATADO EN EJECUCIÓN</t>
  </si>
  <si>
    <t xml:space="preserve"> 
95,71 %</t>
  </si>
  <si>
    <t xml:space="preserve"> 
74,08 %</t>
  </si>
  <si>
    <t>SIN CONTRATAR</t>
  </si>
  <si>
    <t xml:space="preserve">Pendiente de actualizar </t>
  </si>
  <si>
    <t xml:space="preserve">REGISTRADO ACTUALIZADO </t>
  </si>
  <si>
    <t>PENDIENTE POR APROBAR COFINANCIADOR 
(OCAD Municipal)</t>
  </si>
  <si>
    <t>Construcción y mejoramiento de espacios y escenarios para el desarrollo integral deportivo profesional y recreativo Fase II en el Municipio de Caldas, Antioquia</t>
  </si>
  <si>
    <t>Construcción de la Pista de patinódromo en el Municipio de San Pedro De Uraba</t>
  </si>
  <si>
    <t>Construcción de una Cancha En Grama Sintética Para La Práctica de Fútbol en el municipio de Segovia</t>
  </si>
  <si>
    <t>Construcción de puente en la zona urbana del municipio de San Pedro de Urabá en el departamento de Antioquia</t>
  </si>
  <si>
    <t>Proyecto registrado erradamente en el SUIFP Departamental (recursos de regalías diferentes a AD) en proceso de retiro del aplicativo</t>
  </si>
  <si>
    <t>Proyecto registrado erradamente en el SUIFP ( es un Proyecto del Departamento)</t>
  </si>
  <si>
    <t>Municipio de Caldas</t>
  </si>
  <si>
    <t xml:space="preserve">Pendieente por Pronunciamiento Tecnico </t>
  </si>
  <si>
    <t>Municipio de San Pedro de Uraba</t>
  </si>
  <si>
    <t>Ficha Favorable, listo para ir a Ocad</t>
  </si>
  <si>
    <t>Indeportes Antioquia</t>
  </si>
  <si>
    <t>Esta en Proceso de Reformulación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</si>
</sst>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_([$$-240A]\ * #,##0_);_([$$-240A]\ * \(#,##0\);_([$$-240A]\ * &quot;-&quot;_);_(@_)"/>
    <numFmt numFmtId="167" formatCode="_(&quot;$&quot;* #,##0.00_);_(&quot;$&quot;* \(#,##0.00\);_(&quot;$&quot;* &quot;-&quot;??_);_(@_)"/>
    <numFmt numFmtId="168" formatCode="0;[Red]0"/>
    <numFmt numFmtId="169" formatCode="0.0%"/>
    <numFmt numFmtId="170" formatCode="#,##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rgb="FF333333"/>
      <name val="Segoe UI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12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Fill="1"/>
    <xf numFmtId="0" fontId="0" fillId="0" borderId="1" xfId="0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165" fontId="0" fillId="0" borderId="0" xfId="1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65" fontId="0" fillId="3" borderId="1" xfId="1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165" fontId="0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165" fontId="0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6" fontId="6" fillId="0" borderId="1" xfId="3" applyNumberFormat="1" applyFont="1" applyFill="1" applyBorder="1" applyAlignment="1">
      <alignment horizontal="center" vertical="center" wrapText="1"/>
    </xf>
    <xf numFmtId="168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9" fontId="0" fillId="0" borderId="1" xfId="2" applyNumberFormat="1" applyFont="1" applyFill="1" applyBorder="1" applyAlignment="1">
      <alignment horizontal="center" vertical="center"/>
    </xf>
    <xf numFmtId="9" fontId="0" fillId="0" borderId="1" xfId="2" applyNumberFormat="1" applyFont="1" applyFill="1" applyBorder="1" applyAlignment="1">
      <alignment horizontal="center" vertical="center"/>
    </xf>
    <xf numFmtId="10" fontId="0" fillId="0" borderId="1" xfId="2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1" fontId="0" fillId="7" borderId="1" xfId="0" applyNumberFormat="1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 wrapText="1"/>
    </xf>
    <xf numFmtId="165" fontId="0" fillId="7" borderId="1" xfId="1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/>
    <xf numFmtId="10" fontId="0" fillId="7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8" borderId="1" xfId="0" applyFont="1" applyFill="1" applyBorder="1" applyAlignment="1">
      <alignment horizontal="center" vertical="center" wrapText="1"/>
    </xf>
    <xf numFmtId="169" fontId="12" fillId="0" borderId="1" xfId="2" applyNumberFormat="1" applyFont="1" applyFill="1" applyBorder="1" applyAlignment="1">
      <alignment horizontal="center" vertical="center"/>
    </xf>
    <xf numFmtId="169" fontId="13" fillId="0" borderId="1" xfId="0" applyNumberFormat="1" applyFont="1" applyFill="1" applyBorder="1" applyAlignment="1">
      <alignment horizontal="center" vertical="center" wrapText="1"/>
    </xf>
    <xf numFmtId="10" fontId="12" fillId="0" borderId="1" xfId="2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0" fontId="0" fillId="0" borderId="1" xfId="2" applyNumberFormat="1" applyFont="1" applyFill="1" applyBorder="1" applyAlignment="1">
      <alignment horizontal="center" vertical="center" wrapText="1"/>
    </xf>
    <xf numFmtId="170" fontId="0" fillId="0" borderId="1" xfId="0" applyNumberFormat="1" applyFill="1" applyBorder="1" applyAlignment="1">
      <alignment horizontal="center" vertical="center"/>
    </xf>
    <xf numFmtId="4" fontId="4" fillId="1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9" fontId="12" fillId="0" borderId="1" xfId="0" applyNumberFormat="1" applyFont="1" applyFill="1" applyBorder="1" applyAlignment="1">
      <alignment horizontal="center" vertical="center" wrapText="1"/>
    </xf>
    <xf numFmtId="10" fontId="0" fillId="7" borderId="1" xfId="2" applyNumberFormat="1" applyFont="1" applyFill="1" applyBorder="1" applyAlignment="1">
      <alignment horizontal="center" vertical="center"/>
    </xf>
    <xf numFmtId="169" fontId="15" fillId="0" borderId="1" xfId="0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9" fontId="13" fillId="0" borderId="1" xfId="0" applyNumberFormat="1" applyFont="1" applyFill="1" applyBorder="1" applyAlignment="1">
      <alignment horizontal="center" vertical="center"/>
    </xf>
    <xf numFmtId="169" fontId="0" fillId="0" borderId="1" xfId="2" applyNumberFormat="1" applyFont="1" applyFill="1" applyBorder="1" applyAlignment="1">
      <alignment horizontal="center" vertical="center" wrapText="1"/>
    </xf>
    <xf numFmtId="166" fontId="11" fillId="0" borderId="1" xfId="3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/>
    </xf>
    <xf numFmtId="16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10" fillId="0" borderId="1" xfId="4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4" fontId="0" fillId="0" borderId="1" xfId="0" applyNumberFormat="1" applyFont="1" applyFill="1" applyBorder="1" applyAlignment="1">
      <alignment horizontal="center" vertical="center" wrapText="1"/>
    </xf>
    <xf numFmtId="168" fontId="0" fillId="0" borderId="1" xfId="0" applyNumberFormat="1" applyFont="1" applyFill="1" applyBorder="1" applyAlignment="1">
      <alignment horizontal="center" vertical="center"/>
    </xf>
    <xf numFmtId="169" fontId="0" fillId="0" borderId="1" xfId="0" applyNumberFormat="1" applyFont="1" applyFill="1" applyBorder="1" applyAlignment="1">
      <alignment horizontal="center" vertical="center" wrapText="1"/>
    </xf>
    <xf numFmtId="169" fontId="17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1" xfId="0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5">
    <cellStyle name="Hipervínculo" xfId="4" builtinId="8"/>
    <cellStyle name="Moneda" xfId="1" builtinId="4"/>
    <cellStyle name="Moneda 2" xf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cretariaplaneacion@dabeiba-antioquia.gov.co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3"/>
  <sheetViews>
    <sheetView tabSelected="1" topLeftCell="E17" zoomScale="70" zoomScaleNormal="70" zoomScaleSheetLayoutView="70" workbookViewId="0">
      <selection activeCell="X16" sqref="X16:AB29"/>
    </sheetView>
  </sheetViews>
  <sheetFormatPr baseColWidth="10" defaultRowHeight="15" x14ac:dyDescent="0.25"/>
  <cols>
    <col min="2" max="2" width="18.42578125" customWidth="1"/>
    <col min="3" max="3" width="44.85546875" customWidth="1"/>
    <col min="4" max="4" width="33.140625" customWidth="1"/>
    <col min="5" max="5" width="23.140625" customWidth="1"/>
    <col min="6" max="6" width="20.28515625" customWidth="1"/>
    <col min="7" max="7" width="19.42578125" customWidth="1"/>
    <col min="8" max="8" width="19.85546875" customWidth="1"/>
    <col min="9" max="9" width="20.28515625" customWidth="1"/>
    <col min="10" max="10" width="21.140625" customWidth="1"/>
    <col min="11" max="15" width="16.7109375" customWidth="1"/>
    <col min="16" max="16" width="15.42578125" customWidth="1"/>
    <col min="17" max="17" width="14.7109375" customWidth="1"/>
    <col min="18" max="18" width="7.7109375" customWidth="1"/>
    <col min="19" max="19" width="5.85546875" customWidth="1"/>
    <col min="20" max="20" width="16.7109375" customWidth="1"/>
    <col min="21" max="22" width="31.140625" hidden="1" customWidth="1"/>
    <col min="23" max="23" width="34.5703125" hidden="1" customWidth="1"/>
    <col min="24" max="24" width="19" customWidth="1"/>
    <col min="25" max="25" width="28.7109375" customWidth="1"/>
    <col min="26" max="26" width="14" customWidth="1"/>
    <col min="27" max="27" width="14.5703125" customWidth="1"/>
    <col min="28" max="28" width="11" customWidth="1"/>
    <col min="29" max="29" width="0.42578125" customWidth="1"/>
  </cols>
  <sheetData>
    <row r="1" spans="1:28" ht="68.25" customHeight="1" x14ac:dyDescent="0.4">
      <c r="A1" s="78" t="s">
        <v>137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</row>
    <row r="2" spans="1:28" ht="45" customHeight="1" x14ac:dyDescent="0.25">
      <c r="A2" s="77" t="s">
        <v>69</v>
      </c>
      <c r="B2" s="77" t="s">
        <v>0</v>
      </c>
      <c r="C2" s="77" t="s">
        <v>1</v>
      </c>
      <c r="D2" s="77" t="s">
        <v>2</v>
      </c>
      <c r="E2" s="80" t="s">
        <v>20</v>
      </c>
      <c r="F2" s="77" t="s">
        <v>49</v>
      </c>
      <c r="G2" s="77" t="s">
        <v>21</v>
      </c>
      <c r="H2" s="77" t="s">
        <v>22</v>
      </c>
      <c r="I2" s="77" t="s">
        <v>18</v>
      </c>
      <c r="J2" s="77" t="s">
        <v>19</v>
      </c>
      <c r="K2" s="77" t="s">
        <v>23</v>
      </c>
      <c r="L2" s="43" t="s">
        <v>29</v>
      </c>
      <c r="M2" s="43" t="s">
        <v>39</v>
      </c>
      <c r="N2" s="43" t="s">
        <v>40</v>
      </c>
      <c r="O2" s="43" t="s">
        <v>75</v>
      </c>
      <c r="P2" s="42" t="s">
        <v>29</v>
      </c>
      <c r="Q2" s="42" t="s">
        <v>39</v>
      </c>
      <c r="R2" s="42" t="s">
        <v>40</v>
      </c>
      <c r="S2" s="42" t="s">
        <v>75</v>
      </c>
      <c r="T2" s="53" t="s">
        <v>29</v>
      </c>
      <c r="U2" s="53" t="s">
        <v>39</v>
      </c>
      <c r="V2" s="53" t="s">
        <v>40</v>
      </c>
      <c r="W2" s="53" t="s">
        <v>75</v>
      </c>
      <c r="X2" s="41" t="s">
        <v>53</v>
      </c>
      <c r="Y2" s="41" t="s">
        <v>54</v>
      </c>
      <c r="Z2" s="41" t="s">
        <v>98</v>
      </c>
      <c r="AA2" s="28" t="s">
        <v>82</v>
      </c>
      <c r="AB2" s="28" t="s">
        <v>83</v>
      </c>
    </row>
    <row r="3" spans="1:28" ht="30" x14ac:dyDescent="0.25">
      <c r="A3" s="77"/>
      <c r="B3" s="77"/>
      <c r="C3" s="77"/>
      <c r="D3" s="77"/>
      <c r="E3" s="81"/>
      <c r="F3" s="77"/>
      <c r="G3" s="77"/>
      <c r="H3" s="77"/>
      <c r="I3" s="77"/>
      <c r="J3" s="77"/>
      <c r="K3" s="77"/>
      <c r="L3" s="22" t="s">
        <v>95</v>
      </c>
      <c r="M3" s="22" t="s">
        <v>95</v>
      </c>
      <c r="N3" s="22" t="s">
        <v>95</v>
      </c>
      <c r="O3" s="22"/>
      <c r="P3" s="42" t="s">
        <v>132</v>
      </c>
      <c r="Q3" s="42" t="s">
        <v>132</v>
      </c>
      <c r="R3" s="42" t="s">
        <v>132</v>
      </c>
      <c r="S3" s="42"/>
      <c r="T3" s="53" t="s">
        <v>138</v>
      </c>
      <c r="U3" s="53" t="s">
        <v>138</v>
      </c>
      <c r="V3" s="53" t="s">
        <v>138</v>
      </c>
      <c r="W3" s="53"/>
      <c r="X3" s="41"/>
      <c r="Y3" s="41"/>
      <c r="Z3" s="41"/>
      <c r="AA3" s="28"/>
      <c r="AB3" s="28"/>
    </row>
    <row r="4" spans="1:28" ht="60" x14ac:dyDescent="0.25">
      <c r="A4" s="32">
        <v>1</v>
      </c>
      <c r="B4" s="12">
        <v>2012003050002</v>
      </c>
      <c r="C4" s="9" t="s">
        <v>4</v>
      </c>
      <c r="D4" s="9" t="s">
        <v>5</v>
      </c>
      <c r="E4" s="10">
        <v>8000000000</v>
      </c>
      <c r="F4" s="10">
        <v>0</v>
      </c>
      <c r="G4" s="10">
        <v>0</v>
      </c>
      <c r="H4" s="10">
        <v>107626000</v>
      </c>
      <c r="I4" s="10">
        <f>+E4+F4+G4</f>
        <v>8000000000</v>
      </c>
      <c r="J4" s="10">
        <f>H4+I4</f>
        <v>8107626000</v>
      </c>
      <c r="K4" s="9" t="s">
        <v>24</v>
      </c>
      <c r="L4" s="36" t="s">
        <v>30</v>
      </c>
      <c r="M4" s="20">
        <v>1</v>
      </c>
      <c r="N4" s="20">
        <v>1</v>
      </c>
      <c r="O4" s="50" t="s">
        <v>111</v>
      </c>
      <c r="P4" s="44" t="s">
        <v>30</v>
      </c>
      <c r="Q4" s="20">
        <v>1</v>
      </c>
      <c r="R4" s="20">
        <v>1</v>
      </c>
      <c r="S4" s="50" t="s">
        <v>111</v>
      </c>
      <c r="T4" s="36" t="s">
        <v>30</v>
      </c>
      <c r="U4" s="20">
        <v>1</v>
      </c>
      <c r="V4" s="20">
        <v>1</v>
      </c>
      <c r="W4" s="50"/>
      <c r="X4" s="9" t="s">
        <v>55</v>
      </c>
      <c r="Y4" s="9" t="s">
        <v>112</v>
      </c>
      <c r="Z4" s="9"/>
      <c r="AA4" s="27"/>
      <c r="AB4" s="27"/>
    </row>
    <row r="5" spans="1:28" ht="75" x14ac:dyDescent="0.25">
      <c r="A5" s="32">
        <v>2</v>
      </c>
      <c r="B5" s="12">
        <v>2012003050005</v>
      </c>
      <c r="C5" s="9" t="s">
        <v>117</v>
      </c>
      <c r="D5" s="9" t="s">
        <v>5</v>
      </c>
      <c r="E5" s="10">
        <v>10895500000</v>
      </c>
      <c r="F5" s="10">
        <v>0</v>
      </c>
      <c r="G5" s="10">
        <v>0</v>
      </c>
      <c r="H5" s="10">
        <v>0</v>
      </c>
      <c r="I5" s="10">
        <f t="shared" ref="I5:I10" si="0">+E5+F5+G5</f>
        <v>10895500000</v>
      </c>
      <c r="J5" s="10">
        <f t="shared" ref="J5:J10" si="1">H5+I5</f>
        <v>10895500000</v>
      </c>
      <c r="K5" s="9" t="s">
        <v>24</v>
      </c>
      <c r="L5" s="36" t="s">
        <v>30</v>
      </c>
      <c r="M5" s="21">
        <v>1</v>
      </c>
      <c r="N5" s="21">
        <v>0.99880000000000002</v>
      </c>
      <c r="O5" s="50" t="s">
        <v>118</v>
      </c>
      <c r="P5" s="44" t="s">
        <v>30</v>
      </c>
      <c r="Q5" s="21">
        <v>1</v>
      </c>
      <c r="R5" s="21">
        <v>0.99880000000000002</v>
      </c>
      <c r="S5" s="50" t="s">
        <v>118</v>
      </c>
      <c r="T5" s="36" t="s">
        <v>30</v>
      </c>
      <c r="U5" s="21">
        <v>1</v>
      </c>
      <c r="V5" s="21">
        <v>0.99880000000000002</v>
      </c>
      <c r="W5" s="50"/>
      <c r="X5" s="9" t="s">
        <v>56</v>
      </c>
      <c r="Y5" s="9" t="s">
        <v>57</v>
      </c>
      <c r="Z5" s="9"/>
      <c r="AA5" s="27"/>
      <c r="AB5" s="27"/>
    </row>
    <row r="6" spans="1:28" ht="60" x14ac:dyDescent="0.25">
      <c r="A6" s="32">
        <v>3</v>
      </c>
      <c r="B6" s="12">
        <v>2012003050006</v>
      </c>
      <c r="C6" s="9" t="s">
        <v>119</v>
      </c>
      <c r="D6" s="9" t="s">
        <v>3</v>
      </c>
      <c r="E6" s="10">
        <v>4000000000</v>
      </c>
      <c r="F6" s="10">
        <v>0</v>
      </c>
      <c r="G6" s="10">
        <v>0</v>
      </c>
      <c r="H6" s="10">
        <v>325862273</v>
      </c>
      <c r="I6" s="10">
        <f t="shared" si="0"/>
        <v>4000000000</v>
      </c>
      <c r="J6" s="10">
        <f t="shared" si="1"/>
        <v>4325862273</v>
      </c>
      <c r="K6" s="9" t="s">
        <v>24</v>
      </c>
      <c r="L6" s="36" t="s">
        <v>42</v>
      </c>
      <c r="M6" s="19">
        <v>1</v>
      </c>
      <c r="N6" s="19">
        <v>1</v>
      </c>
      <c r="O6" s="50" t="s">
        <v>120</v>
      </c>
      <c r="P6" s="44" t="s">
        <v>42</v>
      </c>
      <c r="Q6" s="19">
        <v>1</v>
      </c>
      <c r="R6" s="19">
        <v>1</v>
      </c>
      <c r="S6" s="50" t="s">
        <v>120</v>
      </c>
      <c r="T6" s="36" t="s">
        <v>42</v>
      </c>
      <c r="U6" s="19">
        <v>1</v>
      </c>
      <c r="V6" s="19">
        <v>1</v>
      </c>
      <c r="W6" s="50"/>
      <c r="X6" s="9" t="s">
        <v>58</v>
      </c>
      <c r="Y6" s="9" t="s">
        <v>59</v>
      </c>
      <c r="Z6" s="9"/>
      <c r="AA6" s="27"/>
      <c r="AB6" s="27"/>
    </row>
    <row r="7" spans="1:28" ht="60" x14ac:dyDescent="0.25">
      <c r="A7" s="32">
        <v>4</v>
      </c>
      <c r="B7" s="12">
        <v>2013003050001</v>
      </c>
      <c r="C7" s="9" t="s">
        <v>121</v>
      </c>
      <c r="D7" s="9" t="s">
        <v>5</v>
      </c>
      <c r="E7" s="10">
        <v>25599902000</v>
      </c>
      <c r="F7" s="10">
        <v>0</v>
      </c>
      <c r="G7" s="10">
        <v>3846998000</v>
      </c>
      <c r="H7" s="10">
        <v>1883002069</v>
      </c>
      <c r="I7" s="10">
        <f t="shared" si="0"/>
        <v>29446900000</v>
      </c>
      <c r="J7" s="10">
        <f t="shared" si="1"/>
        <v>31329902069</v>
      </c>
      <c r="K7" s="9" t="s">
        <v>24</v>
      </c>
      <c r="L7" s="36" t="s">
        <v>30</v>
      </c>
      <c r="M7" s="19">
        <v>1</v>
      </c>
      <c r="N7" s="19">
        <v>0.99609999999999999</v>
      </c>
      <c r="O7" s="50" t="s">
        <v>122</v>
      </c>
      <c r="P7" s="44" t="s">
        <v>30</v>
      </c>
      <c r="Q7" s="19">
        <v>1</v>
      </c>
      <c r="R7" s="19">
        <v>0.99609999999999999</v>
      </c>
      <c r="S7" s="50" t="s">
        <v>122</v>
      </c>
      <c r="T7" s="36" t="s">
        <v>30</v>
      </c>
      <c r="U7" s="19">
        <v>1</v>
      </c>
      <c r="V7" s="19">
        <v>0.99609999999999999</v>
      </c>
      <c r="W7" s="50"/>
      <c r="X7" s="9" t="s">
        <v>56</v>
      </c>
      <c r="Y7" s="9" t="s">
        <v>57</v>
      </c>
      <c r="Z7" s="9"/>
      <c r="AA7" s="27"/>
      <c r="AB7" s="27"/>
    </row>
    <row r="8" spans="1:28" ht="60" x14ac:dyDescent="0.25">
      <c r="A8" s="32">
        <v>5</v>
      </c>
      <c r="B8" s="23">
        <v>2015003050004</v>
      </c>
      <c r="C8" s="24" t="s">
        <v>13</v>
      </c>
      <c r="D8" s="24" t="s">
        <v>14</v>
      </c>
      <c r="E8" s="25">
        <v>657674997.36000001</v>
      </c>
      <c r="F8" s="25">
        <v>0</v>
      </c>
      <c r="G8" s="25">
        <v>0</v>
      </c>
      <c r="H8" s="25">
        <v>125635393.54000001</v>
      </c>
      <c r="I8" s="25">
        <f t="shared" si="0"/>
        <v>657674997.36000001</v>
      </c>
      <c r="J8" s="25">
        <f t="shared" si="1"/>
        <v>783310390.89999998</v>
      </c>
      <c r="K8" s="24" t="s">
        <v>28</v>
      </c>
      <c r="L8" s="36" t="s">
        <v>30</v>
      </c>
      <c r="M8" s="31">
        <v>1</v>
      </c>
      <c r="N8" s="51">
        <v>0.80530000000000002</v>
      </c>
      <c r="O8" s="50" t="s">
        <v>124</v>
      </c>
      <c r="P8" s="44" t="s">
        <v>30</v>
      </c>
      <c r="Q8" s="46">
        <v>1</v>
      </c>
      <c r="R8" s="21">
        <v>0.80530000000000002</v>
      </c>
      <c r="S8" s="50" t="s">
        <v>124</v>
      </c>
      <c r="T8" s="36" t="s">
        <v>30</v>
      </c>
      <c r="U8" s="46">
        <v>1</v>
      </c>
      <c r="V8" s="21">
        <v>0.80530000000000002</v>
      </c>
      <c r="W8" s="50"/>
      <c r="X8" s="26" t="s">
        <v>61</v>
      </c>
      <c r="Y8" s="29" t="s">
        <v>107</v>
      </c>
      <c r="Z8" s="29"/>
      <c r="AA8" s="30"/>
      <c r="AB8" s="30"/>
    </row>
    <row r="9" spans="1:28" ht="60" x14ac:dyDescent="0.25">
      <c r="A9" s="32">
        <v>6</v>
      </c>
      <c r="B9" s="12">
        <v>2015003050007</v>
      </c>
      <c r="C9" s="9" t="s">
        <v>9</v>
      </c>
      <c r="D9" s="9" t="s">
        <v>10</v>
      </c>
      <c r="E9" s="10">
        <v>4500000000</v>
      </c>
      <c r="F9" s="10">
        <v>0</v>
      </c>
      <c r="G9" s="10">
        <v>0</v>
      </c>
      <c r="H9" s="10">
        <v>0</v>
      </c>
      <c r="I9" s="10">
        <f t="shared" si="0"/>
        <v>4500000000</v>
      </c>
      <c r="J9" s="10">
        <f t="shared" si="1"/>
        <v>4500000000</v>
      </c>
      <c r="K9" s="9" t="s">
        <v>27</v>
      </c>
      <c r="L9" s="36" t="s">
        <v>30</v>
      </c>
      <c r="M9" s="19">
        <v>1</v>
      </c>
      <c r="N9" s="52">
        <v>0.96360000000000001</v>
      </c>
      <c r="O9" s="50" t="s">
        <v>125</v>
      </c>
      <c r="P9" s="44" t="s">
        <v>30</v>
      </c>
      <c r="Q9" s="19">
        <v>1</v>
      </c>
      <c r="R9" s="52">
        <v>0.96360000000000001</v>
      </c>
      <c r="S9" s="50" t="s">
        <v>125</v>
      </c>
      <c r="T9" s="36" t="s">
        <v>30</v>
      </c>
      <c r="U9" s="19">
        <v>1</v>
      </c>
      <c r="V9" s="52">
        <v>0.96360000000000001</v>
      </c>
      <c r="W9" s="50"/>
      <c r="X9" s="40" t="s">
        <v>66</v>
      </c>
      <c r="Y9" s="40" t="s">
        <v>67</v>
      </c>
      <c r="Z9" s="40"/>
      <c r="AA9" s="35"/>
      <c r="AB9" s="35"/>
    </row>
    <row r="10" spans="1:28" ht="60" x14ac:dyDescent="0.25">
      <c r="A10" s="32">
        <v>7</v>
      </c>
      <c r="B10" s="12">
        <v>2015003050011</v>
      </c>
      <c r="C10" s="9" t="s">
        <v>16</v>
      </c>
      <c r="D10" s="9" t="s">
        <v>5</v>
      </c>
      <c r="E10" s="10">
        <v>23500000000</v>
      </c>
      <c r="F10" s="10">
        <v>0</v>
      </c>
      <c r="G10" s="10">
        <v>0</v>
      </c>
      <c r="H10" s="10">
        <v>0</v>
      </c>
      <c r="I10" s="10">
        <f t="shared" si="0"/>
        <v>23500000000</v>
      </c>
      <c r="J10" s="10">
        <f t="shared" si="1"/>
        <v>23500000000</v>
      </c>
      <c r="K10" s="9" t="s">
        <v>24</v>
      </c>
      <c r="L10" s="36" t="s">
        <v>30</v>
      </c>
      <c r="M10" s="21">
        <v>1</v>
      </c>
      <c r="N10" s="21" t="s">
        <v>78</v>
      </c>
      <c r="O10" s="50" t="s">
        <v>126</v>
      </c>
      <c r="P10" s="44" t="s">
        <v>30</v>
      </c>
      <c r="Q10" s="21">
        <v>1</v>
      </c>
      <c r="R10" s="21" t="s">
        <v>78</v>
      </c>
      <c r="S10" s="50" t="s">
        <v>126</v>
      </c>
      <c r="T10" s="36" t="s">
        <v>30</v>
      </c>
      <c r="U10" s="21">
        <v>1</v>
      </c>
      <c r="V10" s="21" t="s">
        <v>78</v>
      </c>
      <c r="W10" s="50"/>
      <c r="X10" s="9" t="s">
        <v>56</v>
      </c>
      <c r="Y10" s="9" t="s">
        <v>57</v>
      </c>
      <c r="Z10" s="9"/>
      <c r="AA10" s="27"/>
      <c r="AB10" s="27"/>
    </row>
    <row r="11" spans="1:28" s="1" customFormat="1" ht="30" x14ac:dyDescent="0.25">
      <c r="A11" s="18">
        <v>8</v>
      </c>
      <c r="B11" s="12">
        <v>2014055430001</v>
      </c>
      <c r="C11" s="9" t="s">
        <v>7</v>
      </c>
      <c r="D11" s="9" t="s">
        <v>3</v>
      </c>
      <c r="E11" s="10">
        <v>320003242</v>
      </c>
      <c r="F11" s="10">
        <v>0</v>
      </c>
      <c r="G11" s="10">
        <v>322564737</v>
      </c>
      <c r="H11" s="10">
        <v>76000000</v>
      </c>
      <c r="I11" s="10">
        <v>642567979</v>
      </c>
      <c r="J11" s="10">
        <v>718567979</v>
      </c>
      <c r="K11" s="9" t="s">
        <v>25</v>
      </c>
      <c r="L11" s="36" t="s">
        <v>31</v>
      </c>
      <c r="M11" s="56">
        <v>1</v>
      </c>
      <c r="N11" s="19">
        <v>1</v>
      </c>
      <c r="O11" s="19"/>
      <c r="P11" s="44" t="s">
        <v>31</v>
      </c>
      <c r="Q11" s="56">
        <v>1</v>
      </c>
      <c r="R11" s="19">
        <v>1</v>
      </c>
      <c r="S11" s="50"/>
      <c r="T11" s="36" t="s">
        <v>31</v>
      </c>
      <c r="U11" s="56">
        <v>1</v>
      </c>
      <c r="V11" s="19">
        <v>1</v>
      </c>
      <c r="W11" s="50"/>
      <c r="X11" s="54" t="s">
        <v>61</v>
      </c>
      <c r="Y11" s="18" t="s">
        <v>107</v>
      </c>
      <c r="Z11" s="18"/>
      <c r="AA11" s="35"/>
      <c r="AB11" s="35"/>
    </row>
    <row r="12" spans="1:28" ht="60" x14ac:dyDescent="0.25">
      <c r="A12" s="32">
        <v>9</v>
      </c>
      <c r="B12" s="12">
        <v>2015003050001</v>
      </c>
      <c r="C12" s="9" t="s">
        <v>123</v>
      </c>
      <c r="D12" s="9" t="s">
        <v>3</v>
      </c>
      <c r="E12" s="10">
        <v>4738492787</v>
      </c>
      <c r="F12" s="10">
        <v>0</v>
      </c>
      <c r="G12" s="10">
        <v>0</v>
      </c>
      <c r="H12" s="10">
        <v>521933941</v>
      </c>
      <c r="I12" s="10">
        <v>4738492787</v>
      </c>
      <c r="J12" s="10">
        <v>5260426728</v>
      </c>
      <c r="K12" s="9" t="s">
        <v>26</v>
      </c>
      <c r="L12" s="36" t="s">
        <v>31</v>
      </c>
      <c r="M12" s="21">
        <v>0.99</v>
      </c>
      <c r="N12" s="21">
        <v>0.67010000000000003</v>
      </c>
      <c r="O12" s="21"/>
      <c r="P12" s="44" t="s">
        <v>31</v>
      </c>
      <c r="Q12" s="21">
        <v>0.99</v>
      </c>
      <c r="R12" s="21">
        <v>0.67010000000000003</v>
      </c>
      <c r="S12" s="37"/>
      <c r="T12" s="36" t="s">
        <v>31</v>
      </c>
      <c r="U12" s="37">
        <v>0.99</v>
      </c>
      <c r="V12" s="37">
        <v>0.71519999999999995</v>
      </c>
      <c r="W12" s="37"/>
      <c r="X12" s="9" t="s">
        <v>58</v>
      </c>
      <c r="Y12" s="9" t="s">
        <v>63</v>
      </c>
      <c r="Z12" s="9"/>
      <c r="AA12" s="27"/>
      <c r="AB12" s="27"/>
    </row>
    <row r="13" spans="1:28" ht="30" x14ac:dyDescent="0.25">
      <c r="A13" s="32">
        <v>10</v>
      </c>
      <c r="B13" s="12">
        <v>2015003050002</v>
      </c>
      <c r="C13" s="9" t="s">
        <v>8</v>
      </c>
      <c r="D13" s="9" t="s">
        <v>3</v>
      </c>
      <c r="E13" s="10">
        <v>2691447763</v>
      </c>
      <c r="F13" s="10">
        <v>0</v>
      </c>
      <c r="G13" s="14">
        <v>0</v>
      </c>
      <c r="H13" s="10">
        <v>136742833</v>
      </c>
      <c r="I13" s="10">
        <v>2691447763</v>
      </c>
      <c r="J13" s="10">
        <v>2828190596</v>
      </c>
      <c r="K13" s="9" t="s">
        <v>26</v>
      </c>
      <c r="L13" s="36" t="s">
        <v>31</v>
      </c>
      <c r="M13" s="21">
        <v>1</v>
      </c>
      <c r="N13" s="21" t="s">
        <v>77</v>
      </c>
      <c r="O13" s="21"/>
      <c r="P13" s="44" t="s">
        <v>31</v>
      </c>
      <c r="Q13" s="21">
        <v>1</v>
      </c>
      <c r="R13" s="21" t="s">
        <v>77</v>
      </c>
      <c r="S13" s="37"/>
      <c r="T13" s="36" t="s">
        <v>31</v>
      </c>
      <c r="U13" s="37">
        <v>1</v>
      </c>
      <c r="V13" s="37">
        <v>0.93069999999999997</v>
      </c>
      <c r="W13" s="27"/>
      <c r="X13" s="9" t="s">
        <v>64</v>
      </c>
      <c r="Y13" s="9" t="s">
        <v>65</v>
      </c>
      <c r="Z13" s="9"/>
      <c r="AA13" s="27"/>
      <c r="AB13" s="27"/>
    </row>
    <row r="14" spans="1:28" ht="30" x14ac:dyDescent="0.25">
      <c r="A14" s="32">
        <v>11</v>
      </c>
      <c r="B14" s="12">
        <v>2015003050005</v>
      </c>
      <c r="C14" s="9" t="s">
        <v>11</v>
      </c>
      <c r="D14" s="9" t="s">
        <v>3</v>
      </c>
      <c r="E14" s="10">
        <v>2860908660</v>
      </c>
      <c r="F14" s="10">
        <v>0</v>
      </c>
      <c r="G14" s="10">
        <v>0</v>
      </c>
      <c r="H14" s="10">
        <v>157110754</v>
      </c>
      <c r="I14" s="10">
        <v>2860908660</v>
      </c>
      <c r="J14" s="10">
        <v>3018019414</v>
      </c>
      <c r="K14" s="9" t="s">
        <v>24</v>
      </c>
      <c r="L14" s="36" t="s">
        <v>31</v>
      </c>
      <c r="M14" s="21">
        <v>1</v>
      </c>
      <c r="N14" s="21">
        <v>0.84599999999999997</v>
      </c>
      <c r="O14" s="39"/>
      <c r="P14" s="44" t="s">
        <v>31</v>
      </c>
      <c r="Q14" s="21">
        <v>1</v>
      </c>
      <c r="R14" s="21">
        <v>0.84289999999999998</v>
      </c>
      <c r="S14" s="37"/>
      <c r="T14" s="36" t="s">
        <v>31</v>
      </c>
      <c r="U14" s="37">
        <v>1</v>
      </c>
      <c r="V14" s="37">
        <v>0.84599999999999997</v>
      </c>
      <c r="W14" s="37"/>
      <c r="X14" s="9" t="s">
        <v>64</v>
      </c>
      <c r="Y14" s="9" t="s">
        <v>65</v>
      </c>
      <c r="Z14" s="9"/>
      <c r="AA14" s="27"/>
      <c r="AB14" s="27"/>
    </row>
    <row r="15" spans="1:28" ht="30" x14ac:dyDescent="0.25">
      <c r="A15" s="32">
        <v>12</v>
      </c>
      <c r="B15" s="12">
        <v>2015003050006</v>
      </c>
      <c r="C15" s="9" t="s">
        <v>12</v>
      </c>
      <c r="D15" s="9" t="s">
        <v>3</v>
      </c>
      <c r="E15" s="10">
        <v>2644620445</v>
      </c>
      <c r="F15" s="10">
        <v>0</v>
      </c>
      <c r="G15" s="10">
        <v>0</v>
      </c>
      <c r="H15" s="10">
        <v>136334121</v>
      </c>
      <c r="I15" s="10">
        <v>2644620445</v>
      </c>
      <c r="J15" s="10">
        <v>2780954566</v>
      </c>
      <c r="K15" s="9" t="s">
        <v>24</v>
      </c>
      <c r="L15" s="36" t="s">
        <v>31</v>
      </c>
      <c r="M15" s="21">
        <v>1</v>
      </c>
      <c r="N15" s="21">
        <v>0.85450000000000004</v>
      </c>
      <c r="O15" s="39"/>
      <c r="P15" s="44" t="s">
        <v>31</v>
      </c>
      <c r="Q15" s="21">
        <v>1</v>
      </c>
      <c r="R15" s="21">
        <v>0.85450000000000004</v>
      </c>
      <c r="S15" s="37"/>
      <c r="T15" s="36" t="s">
        <v>31</v>
      </c>
      <c r="U15" s="37">
        <v>1</v>
      </c>
      <c r="V15" s="37">
        <v>0.85450000000000004</v>
      </c>
      <c r="W15" s="37"/>
      <c r="X15" s="9" t="s">
        <v>64</v>
      </c>
      <c r="Y15" s="9" t="s">
        <v>65</v>
      </c>
      <c r="Z15" s="9"/>
      <c r="AA15" s="27"/>
      <c r="AB15" s="27"/>
    </row>
    <row r="16" spans="1:28" s="1" customFormat="1" ht="60" x14ac:dyDescent="0.25">
      <c r="A16" s="18">
        <v>13</v>
      </c>
      <c r="B16" s="12">
        <v>2012003050003</v>
      </c>
      <c r="C16" s="9" t="s">
        <v>113</v>
      </c>
      <c r="D16" s="9" t="s">
        <v>3</v>
      </c>
      <c r="E16" s="10">
        <v>11193725958</v>
      </c>
      <c r="F16" s="10">
        <v>0</v>
      </c>
      <c r="G16" s="10">
        <v>0</v>
      </c>
      <c r="H16" s="10">
        <v>10000000000</v>
      </c>
      <c r="I16" s="10">
        <v>11193725958</v>
      </c>
      <c r="J16" s="10">
        <v>21193725958</v>
      </c>
      <c r="K16" s="9" t="s">
        <v>114</v>
      </c>
      <c r="L16" s="36" t="s">
        <v>32</v>
      </c>
      <c r="M16" s="21" t="s">
        <v>79</v>
      </c>
      <c r="N16" s="21" t="s">
        <v>80</v>
      </c>
      <c r="O16" s="55"/>
      <c r="P16" s="44" t="s">
        <v>32</v>
      </c>
      <c r="Q16" s="21" t="s">
        <v>79</v>
      </c>
      <c r="R16" s="21" t="s">
        <v>80</v>
      </c>
      <c r="S16" s="38"/>
      <c r="T16" s="36" t="s">
        <v>139</v>
      </c>
      <c r="U16" s="38">
        <v>0.82</v>
      </c>
      <c r="V16" s="38">
        <v>0.83</v>
      </c>
      <c r="W16" s="38"/>
      <c r="X16" s="54" t="s">
        <v>115</v>
      </c>
      <c r="Y16" s="54" t="s">
        <v>116</v>
      </c>
      <c r="Z16" s="54"/>
      <c r="AA16" s="54" t="s">
        <v>81</v>
      </c>
      <c r="AB16" s="18">
        <v>3207001402</v>
      </c>
    </row>
    <row r="17" spans="1:29" ht="60" x14ac:dyDescent="0.25">
      <c r="A17" s="32">
        <v>14</v>
      </c>
      <c r="B17" s="12">
        <v>2014003050002</v>
      </c>
      <c r="C17" s="9" t="s">
        <v>6</v>
      </c>
      <c r="D17" s="9" t="s">
        <v>3</v>
      </c>
      <c r="E17" s="10">
        <v>7439120308</v>
      </c>
      <c r="F17" s="10">
        <v>0</v>
      </c>
      <c r="G17" s="10">
        <v>0</v>
      </c>
      <c r="H17" s="10">
        <v>0</v>
      </c>
      <c r="I17" s="10">
        <v>7439120308</v>
      </c>
      <c r="J17" s="10">
        <v>7439120308</v>
      </c>
      <c r="K17" s="9" t="s">
        <v>24</v>
      </c>
      <c r="L17" s="36" t="s">
        <v>32</v>
      </c>
      <c r="M17" s="19" t="s">
        <v>76</v>
      </c>
      <c r="N17" s="19">
        <v>0.99590000000000001</v>
      </c>
      <c r="O17" s="37"/>
      <c r="P17" s="45" t="s">
        <v>32</v>
      </c>
      <c r="Q17" s="19">
        <v>0.93130000000000002</v>
      </c>
      <c r="R17" s="19">
        <v>0.99639999999999995</v>
      </c>
      <c r="S17" s="37"/>
      <c r="T17" s="36" t="s">
        <v>139</v>
      </c>
      <c r="U17" s="39">
        <v>0.9375</v>
      </c>
      <c r="V17" s="39">
        <v>0.99639999999999995</v>
      </c>
      <c r="W17" s="37"/>
      <c r="X17" s="9" t="s">
        <v>58</v>
      </c>
      <c r="Y17" s="9" t="s">
        <v>60</v>
      </c>
      <c r="Z17" s="9"/>
      <c r="AA17" s="27"/>
      <c r="AB17" s="27"/>
    </row>
    <row r="18" spans="1:29" ht="45" x14ac:dyDescent="0.25">
      <c r="A18" s="32">
        <v>15</v>
      </c>
      <c r="B18" s="12">
        <v>2015003050009</v>
      </c>
      <c r="C18" s="9" t="s">
        <v>15</v>
      </c>
      <c r="D18" s="9" t="s">
        <v>3</v>
      </c>
      <c r="E18" s="10">
        <v>95383655</v>
      </c>
      <c r="F18" s="10">
        <v>0</v>
      </c>
      <c r="G18" s="10">
        <v>0</v>
      </c>
      <c r="H18" s="10">
        <v>0</v>
      </c>
      <c r="I18" s="10">
        <v>95383655</v>
      </c>
      <c r="J18" s="10">
        <v>95383655</v>
      </c>
      <c r="K18" s="9" t="s">
        <v>24</v>
      </c>
      <c r="L18" s="36" t="s">
        <v>32</v>
      </c>
      <c r="M18" s="21">
        <v>0.96499999999999997</v>
      </c>
      <c r="N18" s="21">
        <v>0.95709999999999995</v>
      </c>
      <c r="O18" s="39"/>
      <c r="P18" s="45" t="s">
        <v>32</v>
      </c>
      <c r="Q18" s="21">
        <v>0.92500000000000004</v>
      </c>
      <c r="R18" s="21">
        <v>0.95709999999999995</v>
      </c>
      <c r="S18" s="37"/>
      <c r="T18" s="36" t="s">
        <v>139</v>
      </c>
      <c r="U18" s="39">
        <v>0.96499999999999997</v>
      </c>
      <c r="V18" s="39" t="s">
        <v>140</v>
      </c>
      <c r="W18" s="37"/>
      <c r="X18" s="9" t="s">
        <v>58</v>
      </c>
      <c r="Y18" s="9" t="s">
        <v>60</v>
      </c>
      <c r="Z18" s="9"/>
      <c r="AA18" s="27"/>
      <c r="AB18" s="27"/>
    </row>
    <row r="19" spans="1:29" ht="60" x14ac:dyDescent="0.25">
      <c r="A19" s="32">
        <v>16</v>
      </c>
      <c r="B19" s="12">
        <v>2015003050012</v>
      </c>
      <c r="C19" s="9" t="s">
        <v>17</v>
      </c>
      <c r="D19" s="9" t="s">
        <v>3</v>
      </c>
      <c r="E19" s="10">
        <v>12070552519.040001</v>
      </c>
      <c r="F19" s="10">
        <v>0</v>
      </c>
      <c r="G19" s="10">
        <v>6035259586.8299999</v>
      </c>
      <c r="H19" s="10">
        <v>0</v>
      </c>
      <c r="I19" s="10">
        <v>18105812105.870003</v>
      </c>
      <c r="J19" s="10">
        <v>18105812105.870003</v>
      </c>
      <c r="K19" s="9" t="s">
        <v>24</v>
      </c>
      <c r="L19" s="36" t="s">
        <v>32</v>
      </c>
      <c r="M19" s="21">
        <v>0.51570000000000005</v>
      </c>
      <c r="N19" s="21">
        <v>0.72230000000000005</v>
      </c>
      <c r="O19" s="21"/>
      <c r="P19" s="45" t="s">
        <v>32</v>
      </c>
      <c r="Q19" s="21">
        <v>0.54759999999999998</v>
      </c>
      <c r="R19" s="21">
        <v>0.75229999999999997</v>
      </c>
      <c r="S19" s="37"/>
      <c r="T19" s="36" t="s">
        <v>139</v>
      </c>
      <c r="U19" s="39" t="s">
        <v>141</v>
      </c>
      <c r="V19" s="39">
        <v>0.75229999999999997</v>
      </c>
      <c r="W19" s="37"/>
      <c r="X19" s="9" t="s">
        <v>58</v>
      </c>
      <c r="Y19" s="9" t="s">
        <v>68</v>
      </c>
      <c r="Z19" s="9"/>
      <c r="AA19" s="27"/>
      <c r="AB19" s="27"/>
    </row>
    <row r="20" spans="1:29" ht="45" x14ac:dyDescent="0.25">
      <c r="A20" s="32">
        <v>17</v>
      </c>
      <c r="B20" s="12">
        <v>2017003050006</v>
      </c>
      <c r="C20" s="9" t="s">
        <v>133</v>
      </c>
      <c r="D20" s="11" t="s">
        <v>41</v>
      </c>
      <c r="E20" s="16">
        <v>31997555989</v>
      </c>
      <c r="F20" s="10">
        <v>0</v>
      </c>
      <c r="G20" s="10">
        <v>0</v>
      </c>
      <c r="H20" s="10">
        <v>0</v>
      </c>
      <c r="I20" s="10">
        <v>31997555989</v>
      </c>
      <c r="J20" s="10">
        <v>31997555989</v>
      </c>
      <c r="K20" s="9" t="s">
        <v>24</v>
      </c>
      <c r="L20" s="36" t="s">
        <v>32</v>
      </c>
      <c r="M20" s="13">
        <v>0</v>
      </c>
      <c r="N20" s="13">
        <v>0</v>
      </c>
      <c r="O20" s="13"/>
      <c r="P20" s="45" t="s">
        <v>32</v>
      </c>
      <c r="Q20" s="13">
        <v>0</v>
      </c>
      <c r="R20" s="47" t="s">
        <v>134</v>
      </c>
      <c r="S20" s="37"/>
      <c r="T20" s="36" t="s">
        <v>139</v>
      </c>
      <c r="U20" s="39">
        <v>4.4699999999999997E-2</v>
      </c>
      <c r="V20" s="39">
        <v>5.16E-2</v>
      </c>
      <c r="W20" s="37"/>
      <c r="X20" s="9" t="s">
        <v>64</v>
      </c>
      <c r="Y20" s="9" t="s">
        <v>127</v>
      </c>
      <c r="Z20" s="9"/>
      <c r="AA20" s="27"/>
      <c r="AB20" s="27"/>
    </row>
    <row r="21" spans="1:29" s="1" customFormat="1" ht="98.25" customHeight="1" x14ac:dyDescent="0.25">
      <c r="A21" s="18">
        <v>18</v>
      </c>
      <c r="B21" s="12">
        <v>2017003050003</v>
      </c>
      <c r="C21" s="9" t="s">
        <v>43</v>
      </c>
      <c r="D21" s="15" t="s">
        <v>44</v>
      </c>
      <c r="E21" s="57">
        <v>187379000</v>
      </c>
      <c r="F21" s="10">
        <v>0</v>
      </c>
      <c r="G21" s="10">
        <v>0</v>
      </c>
      <c r="H21" s="57">
        <v>82000000</v>
      </c>
      <c r="I21" s="10">
        <v>187379000</v>
      </c>
      <c r="J21" s="10">
        <v>269379000</v>
      </c>
      <c r="K21" s="9" t="s">
        <v>45</v>
      </c>
      <c r="L21" s="36" t="s">
        <v>32</v>
      </c>
      <c r="M21" s="58">
        <v>0</v>
      </c>
      <c r="N21" s="58">
        <v>0</v>
      </c>
      <c r="O21" s="59" t="s">
        <v>129</v>
      </c>
      <c r="P21" s="45" t="s">
        <v>32</v>
      </c>
      <c r="Q21" s="21">
        <v>0.55000000000000004</v>
      </c>
      <c r="R21" s="20" t="s">
        <v>136</v>
      </c>
      <c r="S21" s="38"/>
      <c r="T21" s="36" t="s">
        <v>32</v>
      </c>
      <c r="U21" s="21">
        <v>0.55000000000000004</v>
      </c>
      <c r="V21" s="20" t="s">
        <v>136</v>
      </c>
      <c r="W21" s="68" t="s">
        <v>143</v>
      </c>
      <c r="X21" s="9" t="s">
        <v>61</v>
      </c>
      <c r="Y21" s="9" t="s">
        <v>62</v>
      </c>
      <c r="Z21" s="60" t="s">
        <v>99</v>
      </c>
      <c r="AA21" s="60" t="s">
        <v>100</v>
      </c>
      <c r="AB21" s="61">
        <v>3225528901</v>
      </c>
    </row>
    <row r="22" spans="1:29" s="1" customFormat="1" ht="409.5" x14ac:dyDescent="0.25">
      <c r="A22" s="18">
        <v>19</v>
      </c>
      <c r="B22" s="17">
        <v>2017003050002</v>
      </c>
      <c r="C22" s="9" t="s">
        <v>46</v>
      </c>
      <c r="D22" s="15" t="s">
        <v>48</v>
      </c>
      <c r="E22" s="10">
        <v>749569514</v>
      </c>
      <c r="F22" s="10">
        <v>0</v>
      </c>
      <c r="G22" s="10">
        <v>0</v>
      </c>
      <c r="H22" s="10">
        <v>128731571</v>
      </c>
      <c r="I22" s="10">
        <v>749569514</v>
      </c>
      <c r="J22" s="10">
        <v>878301085</v>
      </c>
      <c r="K22" s="15" t="s">
        <v>50</v>
      </c>
      <c r="L22" s="36" t="s">
        <v>92</v>
      </c>
      <c r="M22" s="21">
        <v>0</v>
      </c>
      <c r="N22" s="13">
        <v>0</v>
      </c>
      <c r="O22" s="13"/>
      <c r="P22" s="45" t="s">
        <v>135</v>
      </c>
      <c r="Q22" s="21">
        <v>0</v>
      </c>
      <c r="R22" s="13">
        <v>0</v>
      </c>
      <c r="S22" s="49"/>
      <c r="T22" s="36" t="s">
        <v>144</v>
      </c>
      <c r="U22" s="65">
        <v>0</v>
      </c>
      <c r="V22" s="65">
        <v>0</v>
      </c>
      <c r="W22" s="49" t="s">
        <v>145</v>
      </c>
      <c r="X22" s="54" t="s">
        <v>61</v>
      </c>
      <c r="Y22" s="54" t="s">
        <v>107</v>
      </c>
      <c r="Z22" s="54" t="s">
        <v>102</v>
      </c>
      <c r="AA22" s="62" t="s">
        <v>104</v>
      </c>
      <c r="AB22" s="54" t="s">
        <v>103</v>
      </c>
      <c r="AC22" s="63" t="s">
        <v>130</v>
      </c>
    </row>
    <row r="23" spans="1:29" s="1" customFormat="1" ht="51" x14ac:dyDescent="0.25">
      <c r="A23" s="18">
        <v>20</v>
      </c>
      <c r="B23" s="17">
        <v>2017050310005</v>
      </c>
      <c r="C23" s="9" t="s">
        <v>47</v>
      </c>
      <c r="D23" s="15" t="s">
        <v>44</v>
      </c>
      <c r="E23" s="10">
        <v>3126735135</v>
      </c>
      <c r="F23" s="10">
        <v>304519050</v>
      </c>
      <c r="G23" s="10">
        <v>1779971040</v>
      </c>
      <c r="H23" s="10">
        <v>0</v>
      </c>
      <c r="I23" s="10">
        <v>5211225225</v>
      </c>
      <c r="J23" s="10">
        <v>5211225225</v>
      </c>
      <c r="K23" s="15" t="s">
        <v>52</v>
      </c>
      <c r="L23" s="36" t="s">
        <v>92</v>
      </c>
      <c r="M23" s="13">
        <v>0</v>
      </c>
      <c r="N23" s="13">
        <v>0</v>
      </c>
      <c r="O23" s="13"/>
      <c r="P23" s="45" t="s">
        <v>135</v>
      </c>
      <c r="Q23" s="13">
        <v>0</v>
      </c>
      <c r="R23" s="13">
        <v>0</v>
      </c>
      <c r="S23" s="49"/>
      <c r="T23" s="36" t="s">
        <v>142</v>
      </c>
      <c r="U23" s="65">
        <v>0</v>
      </c>
      <c r="V23" s="65">
        <v>0</v>
      </c>
      <c r="W23" s="49"/>
      <c r="X23" s="54" t="s">
        <v>61</v>
      </c>
      <c r="Y23" s="54" t="s">
        <v>107</v>
      </c>
      <c r="Z23" s="54"/>
      <c r="AA23" s="35"/>
      <c r="AB23" s="35"/>
    </row>
    <row r="24" spans="1:29" ht="60" x14ac:dyDescent="0.25">
      <c r="A24" s="32">
        <v>21</v>
      </c>
      <c r="B24" s="17">
        <v>2018003050021</v>
      </c>
      <c r="C24" s="9" t="s">
        <v>84</v>
      </c>
      <c r="D24" s="15" t="s">
        <v>85</v>
      </c>
      <c r="E24" s="10">
        <v>3000000000</v>
      </c>
      <c r="F24" s="10">
        <v>0</v>
      </c>
      <c r="G24" s="10">
        <v>0</v>
      </c>
      <c r="H24" s="10">
        <v>0</v>
      </c>
      <c r="I24" s="10">
        <v>3000000000</v>
      </c>
      <c r="J24" s="10">
        <v>3000000000</v>
      </c>
      <c r="K24" s="15" t="s">
        <v>94</v>
      </c>
      <c r="L24" s="36" t="s">
        <v>92</v>
      </c>
      <c r="M24" s="13">
        <v>0</v>
      </c>
      <c r="N24" s="13">
        <v>0</v>
      </c>
      <c r="O24" s="34"/>
      <c r="P24" s="48" t="s">
        <v>135</v>
      </c>
      <c r="Q24" s="13">
        <v>0</v>
      </c>
      <c r="R24" s="13">
        <v>0</v>
      </c>
      <c r="S24" s="49"/>
      <c r="T24" s="36" t="s">
        <v>142</v>
      </c>
      <c r="U24" s="39">
        <v>0</v>
      </c>
      <c r="V24" s="39">
        <v>0</v>
      </c>
      <c r="W24" s="49"/>
      <c r="X24" s="32" t="s">
        <v>88</v>
      </c>
      <c r="Y24" s="33" t="s">
        <v>91</v>
      </c>
      <c r="Z24" s="33"/>
      <c r="AA24" s="27"/>
      <c r="AB24" s="27"/>
    </row>
    <row r="25" spans="1:29" s="1" customFormat="1" ht="45" x14ac:dyDescent="0.25">
      <c r="A25" s="18">
        <v>22</v>
      </c>
      <c r="B25" s="17">
        <v>2018003050022</v>
      </c>
      <c r="C25" s="9" t="s">
        <v>86</v>
      </c>
      <c r="D25" s="15" t="s">
        <v>87</v>
      </c>
      <c r="E25" s="10">
        <v>5070868084</v>
      </c>
      <c r="F25" s="10">
        <v>0</v>
      </c>
      <c r="G25" s="10">
        <v>0</v>
      </c>
      <c r="H25" s="10">
        <v>10000000</v>
      </c>
      <c r="I25" s="10">
        <v>5070868084</v>
      </c>
      <c r="J25" s="10">
        <v>5080868084</v>
      </c>
      <c r="K25" s="15" t="s">
        <v>93</v>
      </c>
      <c r="L25" s="9" t="s">
        <v>92</v>
      </c>
      <c r="M25" s="13">
        <v>0</v>
      </c>
      <c r="N25" s="13">
        <v>0</v>
      </c>
      <c r="O25" s="64"/>
      <c r="P25" s="75" t="s">
        <v>135</v>
      </c>
      <c r="Q25" s="13">
        <v>0</v>
      </c>
      <c r="R25" s="13">
        <v>0</v>
      </c>
      <c r="S25" s="49"/>
      <c r="T25" s="36" t="s">
        <v>142</v>
      </c>
      <c r="U25" s="39">
        <v>0</v>
      </c>
      <c r="V25" s="39">
        <v>0</v>
      </c>
      <c r="W25" s="49"/>
      <c r="X25" s="18" t="s">
        <v>89</v>
      </c>
      <c r="Y25" s="72" t="s">
        <v>90</v>
      </c>
      <c r="Z25" s="72"/>
      <c r="AA25" s="35"/>
      <c r="AB25" s="35"/>
    </row>
    <row r="26" spans="1:29" s="1" customFormat="1" ht="169.5" customHeight="1" x14ac:dyDescent="0.25">
      <c r="A26" s="18">
        <v>23</v>
      </c>
      <c r="B26" s="66">
        <v>2017003050005</v>
      </c>
      <c r="C26" s="9" t="s">
        <v>128</v>
      </c>
      <c r="D26" s="15" t="s">
        <v>44</v>
      </c>
      <c r="E26" s="10">
        <v>187379000</v>
      </c>
      <c r="F26" s="10">
        <v>0</v>
      </c>
      <c r="G26" s="10">
        <v>0</v>
      </c>
      <c r="H26" s="10">
        <v>100000000</v>
      </c>
      <c r="I26" s="10">
        <f>+E26+F26+G26</f>
        <v>187379000</v>
      </c>
      <c r="J26" s="10">
        <f>H26+I26</f>
        <v>287379000</v>
      </c>
      <c r="K26" s="15" t="s">
        <v>131</v>
      </c>
      <c r="L26" s="9" t="s">
        <v>96</v>
      </c>
      <c r="M26" s="58">
        <v>0</v>
      </c>
      <c r="N26" s="58">
        <v>0</v>
      </c>
      <c r="O26" s="67" t="s">
        <v>97</v>
      </c>
      <c r="P26" s="75" t="s">
        <v>96</v>
      </c>
      <c r="Q26" s="58">
        <v>0</v>
      </c>
      <c r="R26" s="58">
        <v>0</v>
      </c>
      <c r="S26" s="38"/>
      <c r="T26" s="36" t="s">
        <v>32</v>
      </c>
      <c r="U26" s="39">
        <v>0</v>
      </c>
      <c r="V26" s="39">
        <v>0</v>
      </c>
      <c r="W26" s="38"/>
      <c r="X26" s="9" t="s">
        <v>61</v>
      </c>
      <c r="Y26" s="9" t="s">
        <v>107</v>
      </c>
      <c r="Z26" s="9" t="s">
        <v>105</v>
      </c>
      <c r="AA26" s="60" t="s">
        <v>106</v>
      </c>
      <c r="AB26" s="61">
        <v>3228748244</v>
      </c>
    </row>
    <row r="27" spans="1:29" s="1" customFormat="1" ht="51" x14ac:dyDescent="0.25">
      <c r="A27" s="18">
        <v>24</v>
      </c>
      <c r="B27" s="17">
        <v>2017003050004</v>
      </c>
      <c r="C27" s="9" t="s">
        <v>108</v>
      </c>
      <c r="D27" s="15" t="s">
        <v>44</v>
      </c>
      <c r="E27" s="10">
        <v>257000000</v>
      </c>
      <c r="F27" s="10">
        <v>133991804</v>
      </c>
      <c r="G27" s="10">
        <v>0</v>
      </c>
      <c r="H27" s="10">
        <v>32000000</v>
      </c>
      <c r="I27" s="10">
        <f t="shared" ref="I27:I30" si="2">+E27+F27+G27</f>
        <v>390991804</v>
      </c>
      <c r="J27" s="10">
        <f t="shared" ref="J27:J29" si="3">H27+I27</f>
        <v>422991804</v>
      </c>
      <c r="K27" s="15" t="s">
        <v>51</v>
      </c>
      <c r="L27" s="9" t="s">
        <v>92</v>
      </c>
      <c r="M27" s="13">
        <v>0</v>
      </c>
      <c r="N27" s="13">
        <v>0</v>
      </c>
      <c r="O27" s="13"/>
      <c r="P27" s="75" t="s">
        <v>92</v>
      </c>
      <c r="Q27" s="13">
        <v>0</v>
      </c>
      <c r="R27" s="13">
        <v>0</v>
      </c>
      <c r="S27" s="13"/>
      <c r="T27" s="36" t="s">
        <v>92</v>
      </c>
      <c r="U27" s="13">
        <v>0</v>
      </c>
      <c r="V27" s="13">
        <v>0</v>
      </c>
      <c r="W27" s="13" t="s">
        <v>157</v>
      </c>
      <c r="X27" s="72" t="s">
        <v>61</v>
      </c>
      <c r="Y27" s="72" t="s">
        <v>107</v>
      </c>
      <c r="Z27" s="72" t="s">
        <v>101</v>
      </c>
      <c r="AA27" s="35"/>
      <c r="AB27" s="35">
        <v>3016000143</v>
      </c>
    </row>
    <row r="28" spans="1:29" s="1" customFormat="1" ht="75" x14ac:dyDescent="0.25">
      <c r="A28" s="18">
        <v>25</v>
      </c>
      <c r="B28" s="17">
        <v>2017051540015</v>
      </c>
      <c r="C28" s="9" t="s">
        <v>70</v>
      </c>
      <c r="D28" s="15" t="s">
        <v>44</v>
      </c>
      <c r="E28" s="10">
        <v>12000000</v>
      </c>
      <c r="F28" s="10">
        <v>0</v>
      </c>
      <c r="G28" s="10">
        <v>0</v>
      </c>
      <c r="H28" s="10">
        <v>0</v>
      </c>
      <c r="I28" s="10">
        <f t="shared" si="2"/>
        <v>12000000</v>
      </c>
      <c r="J28" s="10">
        <f t="shared" si="3"/>
        <v>12000000</v>
      </c>
      <c r="K28" s="15" t="s">
        <v>71</v>
      </c>
      <c r="L28" s="9" t="s">
        <v>72</v>
      </c>
      <c r="M28" s="13">
        <v>0</v>
      </c>
      <c r="N28" s="13">
        <v>0</v>
      </c>
      <c r="O28" s="13"/>
      <c r="P28" s="75" t="s">
        <v>72</v>
      </c>
      <c r="Q28" s="13">
        <v>0</v>
      </c>
      <c r="R28" s="13">
        <v>0</v>
      </c>
      <c r="S28" s="13"/>
      <c r="T28" s="36" t="s">
        <v>72</v>
      </c>
      <c r="U28" s="13">
        <v>0</v>
      </c>
      <c r="V28" s="13">
        <v>0</v>
      </c>
      <c r="W28" s="74" t="s">
        <v>150</v>
      </c>
      <c r="X28" s="76" t="s">
        <v>109</v>
      </c>
      <c r="Y28" s="76"/>
      <c r="Z28" s="72"/>
      <c r="AA28" s="35"/>
      <c r="AB28" s="35"/>
    </row>
    <row r="29" spans="1:29" s="1" customFormat="1" ht="45" x14ac:dyDescent="0.25">
      <c r="A29" s="18">
        <v>26</v>
      </c>
      <c r="B29" s="17">
        <v>2018003050007</v>
      </c>
      <c r="C29" s="9" t="s">
        <v>73</v>
      </c>
      <c r="D29" s="11" t="s">
        <v>74</v>
      </c>
      <c r="E29" s="10">
        <v>21922937546</v>
      </c>
      <c r="F29" s="10">
        <v>0</v>
      </c>
      <c r="G29" s="10">
        <v>0</v>
      </c>
      <c r="H29" s="10">
        <v>0</v>
      </c>
      <c r="I29" s="10">
        <f t="shared" si="2"/>
        <v>21922937546</v>
      </c>
      <c r="J29" s="10">
        <f t="shared" si="3"/>
        <v>21922937546</v>
      </c>
      <c r="K29" s="15" t="s">
        <v>71</v>
      </c>
      <c r="L29" s="9" t="s">
        <v>72</v>
      </c>
      <c r="M29" s="13">
        <v>0</v>
      </c>
      <c r="N29" s="13">
        <v>0</v>
      </c>
      <c r="O29" s="13"/>
      <c r="P29" s="75" t="s">
        <v>72</v>
      </c>
      <c r="Q29" s="13">
        <v>0</v>
      </c>
      <c r="R29" s="13">
        <v>0</v>
      </c>
      <c r="S29" s="13"/>
      <c r="T29" s="36" t="s">
        <v>72</v>
      </c>
      <c r="U29" s="13">
        <v>0</v>
      </c>
      <c r="V29" s="13">
        <v>0</v>
      </c>
      <c r="W29" s="74" t="s">
        <v>151</v>
      </c>
      <c r="X29" s="76" t="s">
        <v>110</v>
      </c>
      <c r="Y29" s="76"/>
      <c r="Z29" s="72"/>
      <c r="AA29" s="35"/>
      <c r="AB29" s="35"/>
    </row>
    <row r="30" spans="1:29" ht="60" x14ac:dyDescent="0.25">
      <c r="A30" s="18">
        <v>27</v>
      </c>
      <c r="B30" s="17">
        <v>2018003050083</v>
      </c>
      <c r="C30" s="9" t="s">
        <v>146</v>
      </c>
      <c r="D30" s="11" t="s">
        <v>10</v>
      </c>
      <c r="E30" s="10">
        <v>4998653606</v>
      </c>
      <c r="F30" s="35"/>
      <c r="G30" s="35"/>
      <c r="H30" s="35"/>
      <c r="I30" s="10">
        <f t="shared" si="2"/>
        <v>4998653606</v>
      </c>
      <c r="J30" s="73">
        <f>+I30</f>
        <v>4998653606</v>
      </c>
      <c r="K30" s="15" t="s">
        <v>152</v>
      </c>
      <c r="L30" s="69" t="s">
        <v>72</v>
      </c>
      <c r="M30" s="71"/>
      <c r="N30" s="71"/>
      <c r="O30" s="71"/>
      <c r="P30" s="70" t="s">
        <v>72</v>
      </c>
      <c r="Q30" s="71"/>
      <c r="R30" s="71"/>
      <c r="S30" s="71"/>
      <c r="T30" s="36" t="s">
        <v>72</v>
      </c>
      <c r="U30" s="13">
        <v>0</v>
      </c>
      <c r="V30" s="13">
        <v>0</v>
      </c>
      <c r="W30" s="74" t="s">
        <v>153</v>
      </c>
      <c r="X30" s="13"/>
      <c r="Y30" s="45" t="s">
        <v>72</v>
      </c>
    </row>
    <row r="31" spans="1:29" ht="65.25" customHeight="1" x14ac:dyDescent="0.25">
      <c r="A31" s="18">
        <v>28</v>
      </c>
      <c r="B31" s="17">
        <v>2018003050087</v>
      </c>
      <c r="C31" s="9" t="s">
        <v>147</v>
      </c>
      <c r="D31" s="11" t="s">
        <v>10</v>
      </c>
      <c r="E31" s="10">
        <v>1000000000</v>
      </c>
      <c r="F31" s="10">
        <v>500000000</v>
      </c>
      <c r="G31" s="35"/>
      <c r="H31" s="35"/>
      <c r="I31" s="35"/>
      <c r="J31" s="73">
        <f>+E31+F31</f>
        <v>1500000000</v>
      </c>
      <c r="K31" s="15" t="s">
        <v>154</v>
      </c>
      <c r="L31" s="69" t="s">
        <v>72</v>
      </c>
      <c r="M31" s="71"/>
      <c r="N31" s="71"/>
      <c r="O31" s="71"/>
      <c r="P31" s="70" t="s">
        <v>72</v>
      </c>
      <c r="Q31" s="71"/>
      <c r="R31" s="71"/>
      <c r="S31" s="71"/>
      <c r="T31" s="36" t="s">
        <v>72</v>
      </c>
      <c r="U31" s="13">
        <v>0</v>
      </c>
      <c r="V31" s="13">
        <v>0</v>
      </c>
      <c r="W31" s="74" t="s">
        <v>153</v>
      </c>
      <c r="X31" s="13"/>
      <c r="Y31" s="45" t="s">
        <v>72</v>
      </c>
    </row>
    <row r="32" spans="1:29" ht="45" x14ac:dyDescent="0.25">
      <c r="A32" s="18">
        <v>29</v>
      </c>
      <c r="B32" s="17">
        <v>2018003050091</v>
      </c>
      <c r="C32" s="9" t="s">
        <v>148</v>
      </c>
      <c r="D32" s="11" t="s">
        <v>10</v>
      </c>
      <c r="E32" s="10">
        <v>3044900971</v>
      </c>
      <c r="F32" s="35"/>
      <c r="G32" s="35"/>
      <c r="H32" s="35"/>
      <c r="I32" s="35"/>
      <c r="J32" s="35"/>
      <c r="K32" s="15" t="s">
        <v>156</v>
      </c>
      <c r="L32" s="69" t="s">
        <v>72</v>
      </c>
      <c r="M32" s="71"/>
      <c r="N32" s="71"/>
      <c r="O32" s="71"/>
      <c r="P32" s="70" t="s">
        <v>72</v>
      </c>
      <c r="Q32" s="71"/>
      <c r="R32" s="71"/>
      <c r="S32" s="71"/>
      <c r="T32" s="36" t="s">
        <v>72</v>
      </c>
      <c r="U32" s="13">
        <v>0</v>
      </c>
      <c r="V32" s="13">
        <v>0</v>
      </c>
      <c r="W32" s="74" t="s">
        <v>153</v>
      </c>
      <c r="X32" s="13"/>
      <c r="Y32" s="45" t="s">
        <v>72</v>
      </c>
    </row>
    <row r="33" spans="1:25" ht="45" x14ac:dyDescent="0.25">
      <c r="A33" s="18">
        <v>30</v>
      </c>
      <c r="B33" s="17">
        <v>2018003050071</v>
      </c>
      <c r="C33" s="9" t="s">
        <v>149</v>
      </c>
      <c r="D33" s="11" t="s">
        <v>41</v>
      </c>
      <c r="E33" s="10">
        <v>1876000000</v>
      </c>
      <c r="F33" s="10">
        <v>0</v>
      </c>
      <c r="G33" s="10">
        <v>0</v>
      </c>
      <c r="H33" s="10">
        <v>885772410</v>
      </c>
      <c r="I33" s="10"/>
      <c r="J33" s="73">
        <f>+H33+E33</f>
        <v>2761772410</v>
      </c>
      <c r="K33" s="15" t="s">
        <v>154</v>
      </c>
      <c r="L33" s="69" t="s">
        <v>72</v>
      </c>
      <c r="M33" s="71"/>
      <c r="N33" s="71"/>
      <c r="O33" s="71"/>
      <c r="P33" s="70" t="s">
        <v>72</v>
      </c>
      <c r="Q33" s="71"/>
      <c r="R33" s="71"/>
      <c r="S33" s="71"/>
      <c r="T33" s="36" t="s">
        <v>72</v>
      </c>
      <c r="U33" s="13">
        <v>0</v>
      </c>
      <c r="V33" s="13">
        <v>0</v>
      </c>
      <c r="W33" s="74" t="s">
        <v>155</v>
      </c>
      <c r="X33" s="13"/>
      <c r="Y33" s="45" t="s">
        <v>72</v>
      </c>
    </row>
  </sheetData>
  <mergeCells count="14">
    <mergeCell ref="A1:AB1"/>
    <mergeCell ref="G2:G3"/>
    <mergeCell ref="A2:A3"/>
    <mergeCell ref="F2:F3"/>
    <mergeCell ref="D2:D3"/>
    <mergeCell ref="C2:C3"/>
    <mergeCell ref="B2:B3"/>
    <mergeCell ref="H2:H3"/>
    <mergeCell ref="E2:E3"/>
    <mergeCell ref="X28:Y28"/>
    <mergeCell ref="X29:Y29"/>
    <mergeCell ref="K2:K3"/>
    <mergeCell ref="J2:J3"/>
    <mergeCell ref="I2:I3"/>
  </mergeCells>
  <dataValidations count="2">
    <dataValidation type="list" allowBlank="1" showInputMessage="1" showErrorMessage="1" sqref="P4:P21 L4:L21 T4:T15 T21 T26">
      <formula1>#REF!</formula1>
    </dataValidation>
    <dataValidation type="list" allowBlank="1" showErrorMessage="1" error="No corresponde a las opciones listadas" sqref="D21">
      <formula1>#REF!</formula1>
    </dataValidation>
  </dataValidations>
  <hyperlinks>
    <hyperlink ref="AA22" r:id="rId1"/>
  </hyperlinks>
  <printOptions horizontalCentered="1" verticalCentered="1"/>
  <pageMargins left="0" right="0" top="0" bottom="0" header="0.78740157480314965" footer="0.31496062992125984"/>
  <pageSetup paperSize="14" scale="42" orientation="landscape" horizontalDpi="4294967295" verticalDpi="4294967295" r:id="rId2"/>
  <rowBreaks count="1" manualBreakCount="1">
    <brk id="15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D18" sqref="D18"/>
    </sheetView>
  </sheetViews>
  <sheetFormatPr baseColWidth="10" defaultRowHeight="15" x14ac:dyDescent="0.25"/>
  <cols>
    <col min="1" max="1" width="28.85546875" bestFit="1" customWidth="1"/>
    <col min="2" max="2" width="29.7109375" customWidth="1"/>
  </cols>
  <sheetData>
    <row r="1" spans="1:2" ht="37.5" customHeight="1" x14ac:dyDescent="0.25">
      <c r="A1" s="82" t="s">
        <v>37</v>
      </c>
      <c r="B1" s="83"/>
    </row>
    <row r="2" spans="1:2" ht="20.25" customHeight="1" x14ac:dyDescent="0.25">
      <c r="A2" s="2" t="s">
        <v>33</v>
      </c>
      <c r="B2" s="3">
        <v>150463429224</v>
      </c>
    </row>
    <row r="3" spans="1:2" ht="20.25" customHeight="1" x14ac:dyDescent="0.25">
      <c r="A3" s="2" t="s">
        <v>34</v>
      </c>
      <c r="B3" s="3">
        <v>121207332334</v>
      </c>
    </row>
    <row r="4" spans="1:2" ht="20.25" customHeight="1" x14ac:dyDescent="0.25">
      <c r="A4" s="7" t="s">
        <v>36</v>
      </c>
      <c r="B4" s="8">
        <f>+B2-B3</f>
        <v>29256096890</v>
      </c>
    </row>
    <row r="5" spans="1:2" s="1" customFormat="1" ht="20.25" customHeight="1" x14ac:dyDescent="0.25">
      <c r="A5" s="5"/>
      <c r="B5" s="6"/>
    </row>
    <row r="6" spans="1:2" ht="30.75" customHeight="1" x14ac:dyDescent="0.25">
      <c r="A6" s="84" t="s">
        <v>38</v>
      </c>
      <c r="B6" s="85"/>
    </row>
    <row r="7" spans="1:2" ht="24.75" customHeight="1" x14ac:dyDescent="0.25">
      <c r="A7" s="2" t="s">
        <v>35</v>
      </c>
      <c r="B7" s="4">
        <v>936897020</v>
      </c>
    </row>
    <row r="8" spans="1:2" ht="20.25" customHeight="1" x14ac:dyDescent="0.25"/>
  </sheetData>
  <mergeCells count="2">
    <mergeCell ref="A1:B1"/>
    <mergeCell ref="A6:B6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InformeRENDICIONCUENTAS</vt:lpstr>
      <vt:lpstr>BALANCE</vt:lpstr>
      <vt:lpstr>InformeRENDICIONCUENTAS!Títulos_a_imprimir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ANGELLY JOHANA IDARRAGA ALVAREZ</dc:creator>
  <cp:lastModifiedBy>SORANY MENESES MESA</cp:lastModifiedBy>
  <cp:lastPrinted>2018-08-02T20:51:54Z</cp:lastPrinted>
  <dcterms:created xsi:type="dcterms:W3CDTF">2016-12-13T15:39:53Z</dcterms:created>
  <dcterms:modified xsi:type="dcterms:W3CDTF">2018-10-12T19:40:01Z</dcterms:modified>
</cp:coreProperties>
</file>