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galias 2016\OCAD_Departamental\2019\RENDICION DE CUENTAS junio2018_Dic2018\Estado de proyectos\"/>
    </mc:Choice>
  </mc:AlternateContent>
  <bookViews>
    <workbookView xWindow="0" yWindow="0" windowWidth="10260" windowHeight="6810"/>
  </bookViews>
  <sheets>
    <sheet name="InformeRENDICIONCUENTAS" sheetId="7" r:id="rId1"/>
    <sheet name="BALANCE" sheetId="2" state="hidden" r:id="rId2"/>
  </sheets>
  <definedNames>
    <definedName name="_xlnm._FilterDatabase" localSheetId="0" hidden="1">InformeRENDICIONCUENTAS!$A$2:$AB$48</definedName>
    <definedName name="_xlnm.Print_Titles" localSheetId="0">InformeRENDICIONCUENTAS!$2:$3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34" i="7" l="1"/>
  <c r="AL40" i="7"/>
  <c r="I48" i="7" l="1"/>
  <c r="J48" i="7" s="1"/>
  <c r="I47" i="7"/>
  <c r="J47" i="7" s="1"/>
  <c r="I46" i="7"/>
  <c r="J46" i="7" s="1"/>
  <c r="I45" i="7"/>
  <c r="J45" i="7" s="1"/>
  <c r="I44" i="7"/>
  <c r="J44" i="7" s="1"/>
  <c r="I43" i="7"/>
  <c r="J43" i="7" s="1"/>
  <c r="I42" i="7"/>
  <c r="J42" i="7" s="1"/>
  <c r="I41" i="7"/>
  <c r="J41" i="7" s="1"/>
  <c r="I40" i="7"/>
  <c r="J40" i="7" s="1"/>
  <c r="I39" i="7"/>
  <c r="J39" i="7" s="1"/>
  <c r="I38" i="7"/>
  <c r="J38" i="7" s="1"/>
  <c r="I37" i="7"/>
  <c r="J37" i="7" s="1"/>
  <c r="I36" i="7"/>
  <c r="J36" i="7" s="1"/>
  <c r="I35" i="7"/>
  <c r="J35" i="7" s="1"/>
  <c r="I34" i="7"/>
  <c r="J34" i="7" s="1"/>
  <c r="I33" i="7"/>
  <c r="J33" i="7" s="1"/>
  <c r="I29" i="7" l="1"/>
  <c r="I28" i="7" l="1"/>
  <c r="J28" i="7" s="1"/>
  <c r="I27" i="7"/>
  <c r="J27" i="7" s="1"/>
  <c r="I26" i="7"/>
  <c r="J26" i="7" s="1"/>
  <c r="I10" i="7"/>
  <c r="J10" i="7" s="1"/>
  <c r="I9" i="7"/>
  <c r="J9" i="7" s="1"/>
  <c r="I8" i="7"/>
  <c r="J8" i="7" s="1"/>
  <c r="I7" i="7"/>
  <c r="J7" i="7" s="1"/>
  <c r="I6" i="7"/>
  <c r="J6" i="7" s="1"/>
  <c r="I5" i="7"/>
  <c r="J5" i="7" s="1"/>
  <c r="I4" i="7"/>
  <c r="J4" i="7" s="1"/>
  <c r="B4" i="2" l="1"/>
</calcChain>
</file>

<file path=xl/comments1.xml><?xml version="1.0" encoding="utf-8"?>
<comments xmlns="http://schemas.openxmlformats.org/spreadsheetml/2006/main">
  <authors>
    <author>JOSE EUSEBIO HIGUITA SERNA</author>
  </authors>
  <commentList>
    <comment ref="E30" authorId="0" shapeId="0">
      <text>
        <r>
          <rPr>
            <b/>
            <sz val="9"/>
            <color indexed="81"/>
            <rFont val="Tahoma"/>
            <family val="2"/>
          </rPr>
          <t>$ 1.000.000 millones son de asignacines directas y 500.000.000 son del municipio.</t>
        </r>
      </text>
    </comment>
    <comment ref="E32" authorId="0" shapeId="0">
      <text>
        <r>
          <rPr>
            <sz val="9"/>
            <color indexed="81"/>
            <rFont val="Tahoma"/>
            <family val="2"/>
          </rPr>
          <t xml:space="preserve">$ 885.772.410 son propios y 1.876.000.000 son asignaciones directas del Departamento
</t>
        </r>
      </text>
    </comment>
  </commentList>
</comments>
</file>

<file path=xl/sharedStrings.xml><?xml version="1.0" encoding="utf-8"?>
<sst xmlns="http://schemas.openxmlformats.org/spreadsheetml/2006/main" count="456" uniqueCount="175">
  <si>
    <t xml:space="preserve">CODIGO BPIN </t>
  </si>
  <si>
    <t>NOMBRE DEL PROYECTO</t>
  </si>
  <si>
    <t xml:space="preserve">SECTOR </t>
  </si>
  <si>
    <t>EDUCATIVO</t>
  </si>
  <si>
    <t>Apoyo de la atención integral de la población pobre no cubierta con subsidio en salud en todo el departamento, Antioquia, occidente</t>
  </si>
  <si>
    <t>SALUD</t>
  </si>
  <si>
    <t>Dotación tecnológica y audiovisual para el desarrollo de las actividades de la programación educativa de los parques educativos del Departamento de Antioquia</t>
  </si>
  <si>
    <t>Construcción del Bloque 1 de la IED los llanos en el municipio de Peque, Antioquia</t>
  </si>
  <si>
    <t xml:space="preserve">construcción parque educativo El Bagre, Antioquia </t>
  </si>
  <si>
    <t>Construcción de escenarios deportivos multipropósito en los municipios del departamento de Antioquia</t>
  </si>
  <si>
    <t>DEPORTE Y RECREACION</t>
  </si>
  <si>
    <t>Construcción parque educativo Liborina, Antioquia</t>
  </si>
  <si>
    <t>Construcción parque educativo Arboletes, Antioquia</t>
  </si>
  <si>
    <t>Construcción de obras complementarias de la primera etapa del plan maestro de Alcantarillado en la zona urbana del municipio de Amalfi, Antioquia, Occidente</t>
  </si>
  <si>
    <t>AGUA POTABLE Y SANEAMIENTO BASICO</t>
  </si>
  <si>
    <t xml:space="preserve">Dotación tecnológica y audiovisual para el desarrollo de las actividades de la programación educativa del parque educativo de la Estrella </t>
  </si>
  <si>
    <t>Implementación de estrategias de atención integral en salud nutrición a niños, niñas, madres gestantes y lactantes del Departamento de Antioquia.</t>
  </si>
  <si>
    <t>Fortalecimiento del acceso a la educación superior a través de Instituciones educativas y la red de parques y ciudadelas educativas de Antioquia</t>
  </si>
  <si>
    <t>REGALÍAS</t>
  </si>
  <si>
    <t>VALOR PROYECTO</t>
  </si>
  <si>
    <t>ASIGNACIONES DIRECTAS</t>
  </si>
  <si>
    <t xml:space="preserve">FONDO DE COMPENSACIÓN REGIONAL </t>
  </si>
  <si>
    <t>OTROS FONDOS</t>
  </si>
  <si>
    <t xml:space="preserve">NOMBRE EJECUTOR </t>
  </si>
  <si>
    <t>Departamento de Antioquia</t>
  </si>
  <si>
    <t>Municipio de Peque</t>
  </si>
  <si>
    <t xml:space="preserve">Departamento de Antioquia </t>
  </si>
  <si>
    <t>INDEPORTES</t>
  </si>
  <si>
    <t xml:space="preserve">Municipio de Amalfi </t>
  </si>
  <si>
    <t xml:space="preserve">ESTADO </t>
  </si>
  <si>
    <t xml:space="preserve">CERRADO </t>
  </si>
  <si>
    <t>TERMINADO</t>
  </si>
  <si>
    <t xml:space="preserve">CONTRATADO EN EJECUCIÓN </t>
  </si>
  <si>
    <t>ASIGNADO 2012-2016</t>
  </si>
  <si>
    <t>APROBADO 2012-2016</t>
  </si>
  <si>
    <t>COMUNIDADES ETNICAS A 2015</t>
  </si>
  <si>
    <t>DISPONIBLE A 2016</t>
  </si>
  <si>
    <t xml:space="preserve">BALANCE
OCAD DEPARTAMENTAL </t>
  </si>
  <si>
    <t xml:space="preserve">RECURSOS DESTINADOS PARA COMUNIDADES CON ENFOQUE DIFERENCIAL </t>
  </si>
  <si>
    <t xml:space="preserve">% AVANCE FÍSICO
</t>
  </si>
  <si>
    <t>% AVANCE FINANCIERO</t>
  </si>
  <si>
    <t>TRANSPORTE</t>
  </si>
  <si>
    <t>CERRADO</t>
  </si>
  <si>
    <t>Fortalecimiento cultural de la población afroantioqueña, municipio de Sopetran departamento de Antioquia</t>
  </si>
  <si>
    <t xml:space="preserve">INCLUSIÓN SOCIAL Y RECONCILIACION </t>
  </si>
  <si>
    <t>Municipio de Sopetran</t>
  </si>
  <si>
    <t>Construcción Acueducto veredal resguardo Narakizabi, Dabeiba, Occidente.</t>
  </si>
  <si>
    <t>Adecuación y mejoramiento del parque principal del municipio de Amalfi</t>
  </si>
  <si>
    <t>VIVIENDA CIUDAD Y TERRITYORIO</t>
  </si>
  <si>
    <t>ASIGNACIONES DIRECTAS MUNICIPIOS</t>
  </si>
  <si>
    <t xml:space="preserve"> EJECUTOR PROPUESTO MUNICIPIO DE DABEIBA </t>
  </si>
  <si>
    <t xml:space="preserve"> EJECUTOR PROPUESTO MUNICIPIO DE ARBOLETES</t>
  </si>
  <si>
    <t xml:space="preserve"> EJECUTOR PROPUESTO MUNICIPIO DE AMALFI</t>
  </si>
  <si>
    <t xml:space="preserve">RESPONSABLE </t>
  </si>
  <si>
    <t xml:space="preserve">ENCARGADO </t>
  </si>
  <si>
    <t>Secretario de Salud</t>
  </si>
  <si>
    <t>Gerente MANÁ</t>
  </si>
  <si>
    <t>Dubal Papamija Muñoz</t>
  </si>
  <si>
    <t>Secretario de Educación</t>
  </si>
  <si>
    <t>Juliana Córdoba</t>
  </si>
  <si>
    <t>Gabriel Jaime Monsalve</t>
  </si>
  <si>
    <t xml:space="preserve">Alcalde Municipal </t>
  </si>
  <si>
    <t xml:space="preserve">Secretario de planeacion </t>
  </si>
  <si>
    <t>Sebastián Bermúdez</t>
  </si>
  <si>
    <t>Secretario de Infraestructura Física</t>
  </si>
  <si>
    <t>María Rosa Londoño</t>
  </si>
  <si>
    <t>Gerente de Indeportes</t>
  </si>
  <si>
    <t xml:space="preserve">Federico </t>
  </si>
  <si>
    <t xml:space="preserve">Paola Portacio </t>
  </si>
  <si>
    <t>#</t>
  </si>
  <si>
    <t>SIN EJECUTOR</t>
  </si>
  <si>
    <t>FORMIULADO PARA REGISTRAR</t>
  </si>
  <si>
    <t>Ampliación de cobertura del servicio de energía convencional y alternativo en zonas rurales Antioquia</t>
  </si>
  <si>
    <t>MINAS Y ENERGIA</t>
  </si>
  <si>
    <t xml:space="preserve">OBSERVACIONES </t>
  </si>
  <si>
    <t xml:space="preserve"> 
92,50 %</t>
  </si>
  <si>
    <t xml:space="preserve"> 
93,07 %</t>
  </si>
  <si>
    <t xml:space="preserve"> 
99,09 %</t>
  </si>
  <si>
    <t>79.08%</t>
  </si>
  <si>
    <t>82.38%</t>
  </si>
  <si>
    <t xml:space="preserve">
jortega@corpoeducacionsuperior.org</t>
  </si>
  <si>
    <t xml:space="preserve">CORREO </t>
  </si>
  <si>
    <t xml:space="preserve">TELEFONO </t>
  </si>
  <si>
    <t>Mejoramiento nutricional con enfoque comunitario para niños y familias gestantes indígenas de las comunidades priorizadas de los municipios de Urrao, Frontino, Dabeiba</t>
  </si>
  <si>
    <t>SALUD Y PROTECCION SOCIAL</t>
  </si>
  <si>
    <t>Fortalecimiento TECNOLÓGICO DE -TELEANTIOQUIA- PRIMERA ETAPA EN EL DEPARTAMENTO DE Antioquia</t>
  </si>
  <si>
    <t>TECNOLOGIA DE LA INFORMACION Y LAS COMUNICACIONES</t>
  </si>
  <si>
    <t xml:space="preserve">Gerencia de MANA </t>
  </si>
  <si>
    <t>Teleantioquia</t>
  </si>
  <si>
    <t xml:space="preserve">JAVIER ENRIQUE ROSAS WALTEROS </t>
  </si>
  <si>
    <r>
      <t>WILLIAM</t>
    </r>
    <r>
      <rPr>
        <sz val="13"/>
        <color rgb="FF333333"/>
        <rFont val="Segoe UI"/>
        <family val="2"/>
      </rPr>
      <t> ALBERTO GUARIN GUINGUE</t>
    </r>
  </si>
  <si>
    <t xml:space="preserve">PENDIENTE DE APROBAR </t>
  </si>
  <si>
    <t xml:space="preserve"> EJECUTOR PROPUESTO TELEANTIOQUIA</t>
  </si>
  <si>
    <t xml:space="preserve"> EJECUTOR PROPUESTO GERENCIA DE MANA </t>
  </si>
  <si>
    <t>corte a 30 junio 2018</t>
  </si>
  <si>
    <t xml:space="preserve">SIN CONTRATAR </t>
  </si>
  <si>
    <t xml:space="preserve">El proyecto tuvo un retraso en a contratación debido a la ley de garantías, el municipio esta trabajando diligentemente para ponerse al día con las actividades del proyecto; se tiene planeado iniciar antes del 15 de julio. </t>
  </si>
  <si>
    <t>NOMBRE</t>
  </si>
  <si>
    <t xml:space="preserve">JACKELINE TORO </t>
  </si>
  <si>
    <t xml:space="preserve">
jtorol@escolme.edu.co</t>
  </si>
  <si>
    <t xml:space="preserve">DAVID </t>
  </si>
  <si>
    <t>MARLON PEREZ</t>
  </si>
  <si>
    <t>3104672734/
3128348176</t>
  </si>
  <si>
    <t xml:space="preserve">secretariaplaneacion@dabeiba-antioquia.gov.co
</t>
  </si>
  <si>
    <t>FABIAN DARLEY ROLDAN VILLA</t>
  </si>
  <si>
    <t>roldanfabian759@gmail.com</t>
  </si>
  <si>
    <t xml:space="preserve">Secretario de planeación </t>
  </si>
  <si>
    <t xml:space="preserve">  Fortalecimiento cultural de la población afro antioqueña, municipio de Arboletes Departamento de Antioquia</t>
  </si>
  <si>
    <t xml:space="preserve">Proyecto registrado erradamente en el SUIFP Departamental (recursos de regalías diferentes a AD)  en proceso de retiro del aplicativo  
Se reenvío nuevamente solicitud de retiro el 19 de junio a los correos infosgr- y ahortua@dnp.gov.co    
PENDIENTE DE RESPUESTA </t>
  </si>
  <si>
    <t>Resolución de cierre 2016060072540
10 Agosto 2016</t>
  </si>
  <si>
    <t>Ángela Patricia Palacio</t>
  </si>
  <si>
    <t>Apoyo financiación a los jóvenes para el acceso y la permanencia en la educación  superior todo el departamento, Antioquia, Occidente</t>
  </si>
  <si>
    <t xml:space="preserve">Corporación para el fomento de la educación superior </t>
  </si>
  <si>
    <t xml:space="preserve">Claudia Elena Mejía Acosta
Directora ejecutiva corporación  </t>
  </si>
  <si>
    <t xml:space="preserve">Julián Ortega Mejía </t>
  </si>
  <si>
    <t>Implementación de estrategias de atención integral a familias en riesgo de inseguridad alimentaria y nutricional de todo el departamento, Antioquia, Occidente</t>
  </si>
  <si>
    <t>Resolución de cierre 2017060106854
27 octubre de 2017</t>
  </si>
  <si>
    <t>Capacitación a estudiantes en formación para el trabajo todo el departamento, Antioquia, Occidente</t>
  </si>
  <si>
    <t>Resolución de cierre 2016060079557
03 octubre 2016</t>
  </si>
  <si>
    <t>Implementación de estrategias de atención y prevención integral a familias en riesgo de inseguridad alimentaria y nutricional de todo el departamento, Antioquia, occidente</t>
  </si>
  <si>
    <t>Resolución de cierre 20180600024172
21 febrero 2018</t>
  </si>
  <si>
    <t>Construcción y mejoramiento de ambientes de aprendizaje del establecimiento educativo I.E Valdivia en el municipio de Valdivia, Antioquia, Occidente</t>
  </si>
  <si>
    <t>Resolución de cierre 
221
30abril  2016</t>
  </si>
  <si>
    <t>Resolución de cierre  0002073
15 Diciembre 2017</t>
  </si>
  <si>
    <t>Resolución de cierre 2018060223055
25 abril 2018</t>
  </si>
  <si>
    <t xml:space="preserve">Catalina Pérez Ochoa </t>
  </si>
  <si>
    <t>Fortalecimiento cultural de la población afroantioqueña, municipio de Carepa, Departamento de Antioquia</t>
  </si>
  <si>
    <t xml:space="preserve">pendiente reporte infromación por parte  del Municipio  ejecutor </t>
  </si>
  <si>
    <t xml:space="preserve">3137597921 Rodrigo estrada Pineda </t>
  </si>
  <si>
    <t>MUNICIPIO DE CAREPA</t>
  </si>
  <si>
    <t>corte a 15 julio 2018</t>
  </si>
  <si>
    <t>Aplicación de tratamiento superficial para el mantenimiento de vías de la red vial secundaria en Antioquia</t>
  </si>
  <si>
    <t>1.87%</t>
  </si>
  <si>
    <t xml:space="preserve"> APROBADO</t>
  </si>
  <si>
    <t>69.53%</t>
  </si>
  <si>
    <t>corte a 30 sept 2018</t>
  </si>
  <si>
    <t>CONTRATADO EN EJECUCIÓN</t>
  </si>
  <si>
    <t xml:space="preserve"> 
95,71 %</t>
  </si>
  <si>
    <t xml:space="preserve"> 
74,08 %</t>
  </si>
  <si>
    <t>SIN CONTRATAR</t>
  </si>
  <si>
    <t xml:space="preserve">REGISTRADO ACTUALIZADO </t>
  </si>
  <si>
    <t>Construcción y mejoramiento de espacios y escenarios para el desarrollo integral deportivo profesional y recreativo Fase II en el Municipio de Caldas, Antioquia</t>
  </si>
  <si>
    <t>Construcción de la Pista de patinódromo en el Municipio de San Pedro De Uraba</t>
  </si>
  <si>
    <t>Construcción de una Cancha En Grama Sintética Para La Práctica de Fútbol en el municipio de Segovia</t>
  </si>
  <si>
    <t>Construcción de puente en la zona urbana del municipio de San Pedro de Urabá en el departamento de Antioquia</t>
  </si>
  <si>
    <t>corte a 30 Nov 2018</t>
  </si>
  <si>
    <t xml:space="preserve"> 
78,01 %</t>
  </si>
  <si>
    <t>CONTRATADO SIN ACTA DE INICIO</t>
  </si>
  <si>
    <t>corte a 30 Diciembre 2018</t>
  </si>
  <si>
    <t>corte a 30 Diciembre2018</t>
  </si>
  <si>
    <t xml:space="preserve"> 
78,94 %</t>
  </si>
  <si>
    <t>En proceso precontratual ( oficio enviado por el Alcalde el 28 enero de 2019)</t>
  </si>
  <si>
    <t>En el mes de febrero se realizará la reprogramación del proyecto, ya que ya se tienen el 59% del presupuesto</t>
  </si>
  <si>
    <t>Fortalecimiento Del tejido empresarial en la cabecera municipal de Murindó, Subregión de Urabá en el Departamento de Antioquia, incentivando la creación de nuevas empresas y la permanencia y consolidación de las existentes. Murindó</t>
  </si>
  <si>
    <t>COMERCIO, INDUSTRIA Y COMERCIO</t>
  </si>
  <si>
    <t>Construcción de Cancha Sintética en el Municipio de Concepción, Antioquia</t>
  </si>
  <si>
    <t>Mejoramiento y Ampliación de la Infraestructura Deportiva del Municipio de Cocorná, Antioquia</t>
  </si>
  <si>
    <t xml:space="preserve">  Construcción , conformación y pavimentación de la Vía Circunvalar etapa 2 en El Carmen De Viboral</t>
  </si>
  <si>
    <t>Renovación y construcción de la propuesta urbana y arquitectónica del parque municipal del municipio de Ciudad Bolívar</t>
  </si>
  <si>
    <t>Contribución financiera y apoyo social para la adquisición de vivienda en el municipio de La Ceja, Antioquia</t>
  </si>
  <si>
    <t xml:space="preserve">  Construcción ACUEDUCTO VEREDA LA SOLEDAD, MUNICIPIO DE Yondó</t>
  </si>
  <si>
    <t>Construcción de los acueductos veredales la soledad y san juan de ité Yondó</t>
  </si>
  <si>
    <t>MEJORAMIENTO Y AMPLIACIÓN DE LA INFRAESTRUCTURA DEPORTIVA DEL MUNICIPIO DE COCORNÁ, ANTIOQUIA</t>
  </si>
  <si>
    <t>CONSTRUCCIÓN DE PAVIMENTO FLEXIBLE EN LA VÍA LA CHAPA DEL MUNICIPIO DE EL CARMEN DE VIBORAL</t>
  </si>
  <si>
    <t>FORTALECIMIENTO CULTURAL DE LA POBLACIÒN AFROANTIOQUEÑA, MUNICIPIO DE ARBOLETES DEPARTAMENTO DE ANTIOQUIA</t>
  </si>
  <si>
    <t>INCLUSION SOCIAL Y RECONCILIACION</t>
  </si>
  <si>
    <t>CONSTRUCCIÓN VIVIENDA NUEVA Y ESCUELA INDÍGENA, RESGUARDO JAIDEZABI TARAZÁ</t>
  </si>
  <si>
    <t>Construcción de puente vehicular sobre el Río Negro - Nare ubicado en el municipio de El Peñol en el Departamento de Antioquia</t>
  </si>
  <si>
    <t xml:space="preserve">  Construcción de puente vehicular sobre la quebrada El Herrero, vía Ituango - La Granja, municipio de Ituango, en el departamento de Antioquia</t>
  </si>
  <si>
    <t>Construcción de puente vehicular El Mango sobre el río Urama, vía Dabeiba - Camparrusia en el municipio de Dabeiba, departamento de Antioquia</t>
  </si>
  <si>
    <t>INFORME ESTADO DE LOS PROYECTOS 2012 -2018 
con corte al 30  Diciembre  de 2018</t>
  </si>
  <si>
    <t>corte a 30 Nov2018</t>
  </si>
  <si>
    <t xml:space="preserve">SAN PEDRO DE URABA </t>
  </si>
  <si>
    <t>Oficio del Alalde 01 febrero 2019</t>
  </si>
  <si>
    <t xml:space="preserve">
SIN CONTRATAR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</si>
</sst>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_([$$-240A]\ * #,##0_);_([$$-240A]\ * \(#,##0\);_([$$-240A]\ * &quot;-&quot;_);_(@_)"/>
    <numFmt numFmtId="167" formatCode="_(&quot;$&quot;* #,##0.00_);_(&quot;$&quot;* \(#,##0.00\);_(&quot;$&quot;* &quot;-&quot;??_);_(@_)"/>
    <numFmt numFmtId="168" formatCode="0;[Red]0"/>
    <numFmt numFmtId="169" formatCode="0.0%"/>
    <numFmt numFmtId="170" formatCode="#,##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rgb="FF333333"/>
      <name val="Segoe UI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color rgb="FFFFFFFF"/>
      <name val="Calibri"/>
    </font>
    <font>
      <sz val="18"/>
      <color rgb="FF000000"/>
      <name val="Calibri"/>
    </font>
  </fonts>
  <fills count="1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Fill="1"/>
    <xf numFmtId="0" fontId="0" fillId="0" borderId="1" xfId="0" applyBorder="1" applyAlignment="1">
      <alignment vertical="center"/>
    </xf>
    <xf numFmtId="165" fontId="0" fillId="0" borderId="1" xfId="1" applyNumberFormat="1" applyFont="1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165" fontId="0" fillId="0" borderId="0" xfId="1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165" fontId="0" fillId="3" borderId="1" xfId="1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165" fontId="0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165" fontId="0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6" fontId="6" fillId="0" borderId="1" xfId="3" applyNumberFormat="1" applyFont="1" applyFill="1" applyBorder="1" applyAlignment="1">
      <alignment horizontal="center" vertical="center" wrapText="1"/>
    </xf>
    <xf numFmtId="168" fontId="0" fillId="0" borderId="1" xfId="0" applyNumberForma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6" fontId="11" fillId="0" borderId="1" xfId="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10" fillId="0" borderId="1" xfId="4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" xfId="0" applyFill="1" applyBorder="1"/>
    <xf numFmtId="168" fontId="0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" fontId="0" fillId="0" borderId="4" xfId="0" applyNumberFormat="1" applyFill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 wrapText="1"/>
    </xf>
    <xf numFmtId="9" fontId="0" fillId="12" borderId="1" xfId="2" applyNumberFormat="1" applyFont="1" applyFill="1" applyBorder="1" applyAlignment="1">
      <alignment horizontal="center" vertical="center"/>
    </xf>
    <xf numFmtId="10" fontId="0" fillId="12" borderId="1" xfId="2" applyNumberFormat="1" applyFont="1" applyFill="1" applyBorder="1" applyAlignment="1">
      <alignment horizontal="center" vertical="center"/>
    </xf>
    <xf numFmtId="169" fontId="0" fillId="12" borderId="1" xfId="2" applyNumberFormat="1" applyFont="1" applyFill="1" applyBorder="1" applyAlignment="1">
      <alignment horizontal="center" vertical="center"/>
    </xf>
    <xf numFmtId="10" fontId="0" fillId="12" borderId="1" xfId="2" applyNumberFormat="1" applyFont="1" applyFill="1" applyBorder="1" applyAlignment="1">
      <alignment horizontal="center" vertical="center" wrapText="1"/>
    </xf>
    <xf numFmtId="169" fontId="15" fillId="12" borderId="1" xfId="0" applyNumberFormat="1" applyFont="1" applyFill="1" applyBorder="1" applyAlignment="1">
      <alignment horizontal="center" vertical="center"/>
    </xf>
    <xf numFmtId="169" fontId="0" fillId="12" borderId="1" xfId="2" applyNumberFormat="1" applyFont="1" applyFill="1" applyBorder="1" applyAlignment="1">
      <alignment horizontal="center" vertical="center" wrapText="1"/>
    </xf>
    <xf numFmtId="169" fontId="12" fillId="12" borderId="1" xfId="2" applyNumberFormat="1" applyFont="1" applyFill="1" applyBorder="1" applyAlignment="1">
      <alignment horizontal="center" vertical="center"/>
    </xf>
    <xf numFmtId="169" fontId="13" fillId="12" borderId="1" xfId="0" applyNumberFormat="1" applyFont="1" applyFill="1" applyBorder="1" applyAlignment="1">
      <alignment horizontal="center" vertical="center" wrapText="1"/>
    </xf>
    <xf numFmtId="10" fontId="12" fillId="12" borderId="1" xfId="2" applyNumberFormat="1" applyFont="1" applyFill="1" applyBorder="1" applyAlignment="1">
      <alignment horizontal="center" vertical="center"/>
    </xf>
    <xf numFmtId="4" fontId="0" fillId="12" borderId="1" xfId="0" applyNumberFormat="1" applyFont="1" applyFill="1" applyBorder="1" applyAlignment="1">
      <alignment horizontal="center" vertical="center" wrapText="1"/>
    </xf>
    <xf numFmtId="4" fontId="0" fillId="12" borderId="1" xfId="0" applyNumberFormat="1" applyFill="1" applyBorder="1" applyAlignment="1">
      <alignment horizontal="center" vertical="center"/>
    </xf>
    <xf numFmtId="0" fontId="0" fillId="12" borderId="4" xfId="0" applyFont="1" applyFill="1" applyBorder="1" applyAlignment="1">
      <alignment horizontal="center" vertical="center" wrapText="1"/>
    </xf>
    <xf numFmtId="4" fontId="0" fillId="12" borderId="4" xfId="0" applyNumberFormat="1" applyFill="1" applyBorder="1" applyAlignment="1">
      <alignment horizontal="center" vertical="center"/>
    </xf>
    <xf numFmtId="0" fontId="0" fillId="12" borderId="1" xfId="0" applyFill="1" applyBorder="1"/>
    <xf numFmtId="9" fontId="0" fillId="7" borderId="1" xfId="2" applyNumberFormat="1" applyFont="1" applyFill="1" applyBorder="1" applyAlignment="1">
      <alignment horizontal="center" vertical="center"/>
    </xf>
    <xf numFmtId="0" fontId="0" fillId="7" borderId="1" xfId="0" applyFill="1" applyBorder="1"/>
    <xf numFmtId="10" fontId="0" fillId="7" borderId="1" xfId="2" applyNumberFormat="1" applyFont="1" applyFill="1" applyBorder="1" applyAlignment="1">
      <alignment horizontal="center" vertical="center"/>
    </xf>
    <xf numFmtId="169" fontId="0" fillId="7" borderId="1" xfId="2" applyNumberFormat="1" applyFont="1" applyFill="1" applyBorder="1" applyAlignment="1">
      <alignment horizontal="center" vertical="center"/>
    </xf>
    <xf numFmtId="10" fontId="0" fillId="7" borderId="1" xfId="2" applyNumberFormat="1" applyFont="1" applyFill="1" applyBorder="1" applyAlignment="1">
      <alignment horizontal="center" vertical="center" wrapText="1"/>
    </xf>
    <xf numFmtId="169" fontId="15" fillId="7" borderId="1" xfId="0" applyNumberFormat="1" applyFont="1" applyFill="1" applyBorder="1" applyAlignment="1">
      <alignment horizontal="center" vertical="center"/>
    </xf>
    <xf numFmtId="169" fontId="0" fillId="7" borderId="1" xfId="2" applyNumberFormat="1" applyFont="1" applyFill="1" applyBorder="1" applyAlignment="1">
      <alignment horizontal="center" vertical="center" wrapText="1"/>
    </xf>
    <xf numFmtId="169" fontId="12" fillId="7" borderId="1" xfId="2" applyNumberFormat="1" applyFont="1" applyFill="1" applyBorder="1" applyAlignment="1">
      <alignment horizontal="center" vertical="center"/>
    </xf>
    <xf numFmtId="10" fontId="12" fillId="7" borderId="1" xfId="2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wrapText="1"/>
    </xf>
    <xf numFmtId="4" fontId="0" fillId="7" borderId="1" xfId="0" applyNumberForma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 wrapText="1"/>
    </xf>
    <xf numFmtId="0" fontId="0" fillId="13" borderId="1" xfId="0" applyFont="1" applyFill="1" applyBorder="1" applyAlignment="1">
      <alignment horizontal="center" vertical="center" wrapText="1"/>
    </xf>
    <xf numFmtId="9" fontId="0" fillId="13" borderId="1" xfId="2" applyNumberFormat="1" applyFont="1" applyFill="1" applyBorder="1" applyAlignment="1">
      <alignment horizontal="center" vertical="center"/>
    </xf>
    <xf numFmtId="0" fontId="0" fillId="13" borderId="1" xfId="0" applyFill="1" applyBorder="1"/>
    <xf numFmtId="10" fontId="0" fillId="13" borderId="1" xfId="2" applyNumberFormat="1" applyFont="1" applyFill="1" applyBorder="1" applyAlignment="1">
      <alignment horizontal="center" vertical="center"/>
    </xf>
    <xf numFmtId="169" fontId="0" fillId="13" borderId="1" xfId="2" applyNumberFormat="1" applyFont="1" applyFill="1" applyBorder="1" applyAlignment="1">
      <alignment horizontal="center" vertical="center"/>
    </xf>
    <xf numFmtId="10" fontId="0" fillId="13" borderId="1" xfId="2" applyNumberFormat="1" applyFont="1" applyFill="1" applyBorder="1" applyAlignment="1">
      <alignment horizontal="center" vertical="center" wrapText="1"/>
    </xf>
    <xf numFmtId="169" fontId="15" fillId="13" borderId="1" xfId="0" applyNumberFormat="1" applyFont="1" applyFill="1" applyBorder="1" applyAlignment="1">
      <alignment horizontal="center" vertical="center"/>
    </xf>
    <xf numFmtId="169" fontId="0" fillId="13" borderId="1" xfId="2" applyNumberFormat="1" applyFont="1" applyFill="1" applyBorder="1" applyAlignment="1">
      <alignment horizontal="center" vertical="center" wrapText="1"/>
    </xf>
    <xf numFmtId="169" fontId="12" fillId="13" borderId="1" xfId="2" applyNumberFormat="1" applyFont="1" applyFill="1" applyBorder="1" applyAlignment="1">
      <alignment horizontal="center" vertical="center"/>
    </xf>
    <xf numFmtId="169" fontId="13" fillId="13" borderId="1" xfId="0" applyNumberFormat="1" applyFont="1" applyFill="1" applyBorder="1" applyAlignment="1">
      <alignment horizontal="center" vertical="center" wrapText="1"/>
    </xf>
    <xf numFmtId="10" fontId="12" fillId="13" borderId="1" xfId="2" applyNumberFormat="1" applyFont="1" applyFill="1" applyBorder="1" applyAlignment="1">
      <alignment horizontal="center" vertical="center"/>
    </xf>
    <xf numFmtId="10" fontId="12" fillId="13" borderId="1" xfId="2" applyNumberFormat="1" applyFont="1" applyFill="1" applyBorder="1" applyAlignment="1">
      <alignment horizontal="center" vertical="center" wrapText="1"/>
    </xf>
    <xf numFmtId="4" fontId="0" fillId="13" borderId="1" xfId="0" applyNumberFormat="1" applyFont="1" applyFill="1" applyBorder="1" applyAlignment="1">
      <alignment horizontal="center" vertical="center" wrapText="1"/>
    </xf>
    <xf numFmtId="0" fontId="0" fillId="13" borderId="1" xfId="0" applyFill="1" applyBorder="1" applyAlignment="1">
      <alignment wrapText="1"/>
    </xf>
    <xf numFmtId="4" fontId="0" fillId="13" borderId="1" xfId="0" applyNumberForma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 wrapText="1"/>
    </xf>
    <xf numFmtId="0" fontId="0" fillId="14" borderId="1" xfId="0" applyFont="1" applyFill="1" applyBorder="1" applyAlignment="1">
      <alignment horizontal="center" vertical="center" wrapText="1"/>
    </xf>
    <xf numFmtId="9" fontId="0" fillId="14" borderId="1" xfId="2" applyNumberFormat="1" applyFont="1" applyFill="1" applyBorder="1" applyAlignment="1">
      <alignment horizontal="center" vertical="center"/>
    </xf>
    <xf numFmtId="10" fontId="0" fillId="14" borderId="1" xfId="2" applyNumberFormat="1" applyFont="1" applyFill="1" applyBorder="1" applyAlignment="1">
      <alignment horizontal="center" vertical="center"/>
    </xf>
    <xf numFmtId="169" fontId="0" fillId="14" borderId="1" xfId="2" applyNumberFormat="1" applyFont="1" applyFill="1" applyBorder="1" applyAlignment="1">
      <alignment horizontal="center" vertical="center"/>
    </xf>
    <xf numFmtId="10" fontId="0" fillId="14" borderId="1" xfId="2" applyNumberFormat="1" applyFont="1" applyFill="1" applyBorder="1" applyAlignment="1">
      <alignment horizontal="center" vertical="center" wrapText="1"/>
    </xf>
    <xf numFmtId="169" fontId="15" fillId="14" borderId="1" xfId="0" applyNumberFormat="1" applyFont="1" applyFill="1" applyBorder="1" applyAlignment="1">
      <alignment horizontal="center" vertical="center"/>
    </xf>
    <xf numFmtId="169" fontId="0" fillId="14" borderId="1" xfId="2" applyNumberFormat="1" applyFont="1" applyFill="1" applyBorder="1" applyAlignment="1">
      <alignment horizontal="center" vertical="center" wrapText="1"/>
    </xf>
    <xf numFmtId="10" fontId="12" fillId="14" borderId="1" xfId="2" applyNumberFormat="1" applyFont="1" applyFill="1" applyBorder="1" applyAlignment="1">
      <alignment horizontal="center" vertical="center"/>
    </xf>
    <xf numFmtId="169" fontId="12" fillId="14" borderId="1" xfId="2" applyNumberFormat="1" applyFont="1" applyFill="1" applyBorder="1" applyAlignment="1">
      <alignment horizontal="center" vertical="center"/>
    </xf>
    <xf numFmtId="4" fontId="0" fillId="14" borderId="1" xfId="0" applyNumberFormat="1" applyFill="1" applyBorder="1" applyAlignment="1">
      <alignment horizontal="center" vertical="center"/>
    </xf>
    <xf numFmtId="0" fontId="0" fillId="14" borderId="1" xfId="0" applyFill="1" applyBorder="1"/>
    <xf numFmtId="0" fontId="0" fillId="14" borderId="4" xfId="0" applyFont="1" applyFill="1" applyBorder="1" applyAlignment="1">
      <alignment horizontal="center" vertical="center" wrapText="1"/>
    </xf>
    <xf numFmtId="169" fontId="12" fillId="7" borderId="1" xfId="0" applyNumberFormat="1" applyFont="1" applyFill="1" applyBorder="1" applyAlignment="1">
      <alignment horizontal="center" vertical="center" wrapText="1"/>
    </xf>
    <xf numFmtId="169" fontId="13" fillId="7" borderId="1" xfId="0" applyNumberFormat="1" applyFont="1" applyFill="1" applyBorder="1" applyAlignment="1">
      <alignment horizontal="center" vertical="center"/>
    </xf>
    <xf numFmtId="4" fontId="0" fillId="7" borderId="1" xfId="0" applyNumberFormat="1" applyFont="1" applyFill="1" applyBorder="1" applyAlignment="1">
      <alignment horizontal="center" vertical="center"/>
    </xf>
    <xf numFmtId="169" fontId="8" fillId="7" borderId="1" xfId="0" applyNumberFormat="1" applyFont="1" applyFill="1" applyBorder="1" applyAlignment="1">
      <alignment horizontal="center" vertical="center" wrapText="1"/>
    </xf>
    <xf numFmtId="169" fontId="0" fillId="7" borderId="1" xfId="0" applyNumberFormat="1" applyFont="1" applyFill="1" applyBorder="1" applyAlignment="1">
      <alignment horizontal="center" vertical="center" wrapText="1"/>
    </xf>
    <xf numFmtId="0" fontId="0" fillId="7" borderId="4" xfId="0" applyFill="1" applyBorder="1"/>
    <xf numFmtId="169" fontId="12" fillId="13" borderId="1" xfId="0" applyNumberFormat="1" applyFont="1" applyFill="1" applyBorder="1" applyAlignment="1">
      <alignment horizontal="center" vertical="center" wrapText="1"/>
    </xf>
    <xf numFmtId="170" fontId="0" fillId="13" borderId="1" xfId="0" applyNumberFormat="1" applyFill="1" applyBorder="1" applyAlignment="1">
      <alignment horizontal="center" vertical="center"/>
    </xf>
    <xf numFmtId="4" fontId="7" fillId="13" borderId="1" xfId="0" applyNumberFormat="1" applyFont="1" applyFill="1" applyBorder="1" applyAlignment="1">
      <alignment horizontal="center" vertical="center" wrapText="1"/>
    </xf>
    <xf numFmtId="4" fontId="4" fillId="13" borderId="1" xfId="0" applyNumberFormat="1" applyFont="1" applyFill="1" applyBorder="1" applyAlignment="1">
      <alignment horizontal="center" vertical="center" wrapText="1"/>
    </xf>
    <xf numFmtId="4" fontId="0" fillId="13" borderId="1" xfId="0" applyNumberFormat="1" applyFont="1" applyFill="1" applyBorder="1" applyAlignment="1">
      <alignment horizontal="center" vertical="center"/>
    </xf>
    <xf numFmtId="0" fontId="4" fillId="13" borderId="4" xfId="0" applyFont="1" applyFill="1" applyBorder="1" applyAlignment="1">
      <alignment horizontal="center" vertical="center" wrapText="1"/>
    </xf>
    <xf numFmtId="0" fontId="0" fillId="13" borderId="4" xfId="0" applyFill="1" applyBorder="1"/>
    <xf numFmtId="169" fontId="13" fillId="14" borderId="1" xfId="0" applyNumberFormat="1" applyFont="1" applyFill="1" applyBorder="1" applyAlignment="1">
      <alignment horizontal="center" vertical="center" wrapText="1"/>
    </xf>
    <xf numFmtId="10" fontId="12" fillId="14" borderId="1" xfId="2" applyNumberFormat="1" applyFont="1" applyFill="1" applyBorder="1" applyAlignment="1">
      <alignment horizontal="center" vertical="center" wrapText="1"/>
    </xf>
    <xf numFmtId="4" fontId="0" fillId="14" borderId="1" xfId="0" applyNumberFormat="1" applyFont="1" applyFill="1" applyBorder="1" applyAlignment="1">
      <alignment horizontal="center" vertical="center" wrapText="1"/>
    </xf>
    <xf numFmtId="4" fontId="0" fillId="14" borderId="4" xfId="0" applyNumberFormat="1" applyFill="1" applyBorder="1" applyAlignment="1">
      <alignment horizontal="center" vertical="center"/>
    </xf>
    <xf numFmtId="0" fontId="0" fillId="13" borderId="1" xfId="0" applyFill="1" applyBorder="1" applyAlignment="1">
      <alignment horizontal="center" wrapText="1"/>
    </xf>
    <xf numFmtId="0" fontId="2" fillId="11" borderId="4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8" fillId="15" borderId="9" xfId="0" applyFont="1" applyFill="1" applyBorder="1" applyAlignment="1">
      <alignment horizontal="center" vertical="center" wrapText="1" readingOrder="1"/>
    </xf>
    <xf numFmtId="0" fontId="19" fillId="16" borderId="9" xfId="0" applyFont="1" applyFill="1" applyBorder="1" applyAlignment="1">
      <alignment horizontal="center" vertical="center" wrapText="1" readingOrder="1"/>
    </xf>
    <xf numFmtId="0" fontId="19" fillId="17" borderId="9" xfId="0" applyFont="1" applyFill="1" applyBorder="1" applyAlignment="1">
      <alignment horizontal="center" vertical="center" wrapText="1" readingOrder="1"/>
    </xf>
  </cellXfs>
  <cellStyles count="5">
    <cellStyle name="Hipervínculo" xfId="4" builtinId="8"/>
    <cellStyle name="Moneda" xfId="1" builtinId="4"/>
    <cellStyle name="Moneda 2" xf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cretariaplaneacion@dabeiba-antioquia.gov.co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49"/>
  <sheetViews>
    <sheetView tabSelected="1" zoomScale="70" zoomScaleNormal="70" zoomScaleSheetLayoutView="70" workbookViewId="0">
      <pane xSplit="3" ySplit="3" topLeftCell="G23" activePane="bottomRight" state="frozen"/>
      <selection pane="topRight" activeCell="D1" sqref="D1"/>
      <selection pane="bottomLeft" activeCell="A4" sqref="A4"/>
      <selection pane="bottomRight" activeCell="Z32" sqref="Z32"/>
    </sheetView>
  </sheetViews>
  <sheetFormatPr baseColWidth="10" defaultRowHeight="15" x14ac:dyDescent="0.25"/>
  <cols>
    <col min="2" max="2" width="18.42578125" customWidth="1"/>
    <col min="3" max="3" width="44.85546875" customWidth="1"/>
    <col min="4" max="4" width="25.85546875" bestFit="1" customWidth="1"/>
    <col min="5" max="5" width="23.140625" customWidth="1"/>
    <col min="6" max="6" width="20.28515625" customWidth="1"/>
    <col min="7" max="7" width="19.42578125" customWidth="1"/>
    <col min="8" max="8" width="19.85546875" customWidth="1"/>
    <col min="9" max="9" width="20.28515625" customWidth="1"/>
    <col min="10" max="10" width="21.140625" customWidth="1"/>
    <col min="11" max="11" width="16.7109375" customWidth="1"/>
    <col min="12" max="15" width="16.7109375" hidden="1" customWidth="1"/>
    <col min="16" max="16" width="15.42578125" hidden="1" customWidth="1"/>
    <col min="17" max="17" width="14.7109375" hidden="1" customWidth="1"/>
    <col min="18" max="18" width="16.28515625" hidden="1" customWidth="1"/>
    <col min="19" max="19" width="31.140625" hidden="1" customWidth="1"/>
    <col min="20" max="20" width="16.7109375" hidden="1" customWidth="1"/>
    <col min="21" max="22" width="31.140625" hidden="1" customWidth="1"/>
    <col min="23" max="23" width="24.140625" customWidth="1"/>
    <col min="24" max="24" width="21.42578125" customWidth="1"/>
    <col min="25" max="25" width="19.85546875" customWidth="1"/>
    <col min="26" max="26" width="20.85546875" customWidth="1"/>
    <col min="27" max="27" width="19.5703125" customWidth="1"/>
    <col min="28" max="28" width="20.42578125" customWidth="1"/>
    <col min="29" max="29" width="23.85546875" customWidth="1"/>
    <col min="30" max="30" width="31.28515625" hidden="1" customWidth="1"/>
    <col min="31" max="31" width="15.85546875" hidden="1" customWidth="1"/>
    <col min="32" max="32" width="22.85546875" hidden="1" customWidth="1"/>
    <col min="33" max="33" width="25.140625" hidden="1" customWidth="1"/>
    <col min="34" max="34" width="23.7109375" hidden="1" customWidth="1"/>
    <col min="35" max="35" width="30.140625" hidden="1" customWidth="1"/>
  </cols>
  <sheetData>
    <row r="1" spans="1:39" ht="68.25" customHeight="1" x14ac:dyDescent="0.4">
      <c r="A1" s="116" t="s">
        <v>170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</row>
    <row r="2" spans="1:39" ht="45" customHeight="1" x14ac:dyDescent="0.25">
      <c r="A2" s="118" t="s">
        <v>69</v>
      </c>
      <c r="B2" s="118" t="s">
        <v>0</v>
      </c>
      <c r="C2" s="118" t="s">
        <v>1</v>
      </c>
      <c r="D2" s="118" t="s">
        <v>2</v>
      </c>
      <c r="E2" s="119" t="s">
        <v>20</v>
      </c>
      <c r="F2" s="118" t="s">
        <v>49</v>
      </c>
      <c r="G2" s="118" t="s">
        <v>21</v>
      </c>
      <c r="H2" s="118" t="s">
        <v>22</v>
      </c>
      <c r="I2" s="118" t="s">
        <v>18</v>
      </c>
      <c r="J2" s="118" t="s">
        <v>19</v>
      </c>
      <c r="K2" s="118" t="s">
        <v>23</v>
      </c>
      <c r="L2" s="24" t="s">
        <v>29</v>
      </c>
      <c r="M2" s="24" t="s">
        <v>39</v>
      </c>
      <c r="N2" s="24" t="s">
        <v>40</v>
      </c>
      <c r="O2" s="24" t="s">
        <v>74</v>
      </c>
      <c r="P2" s="23" t="s">
        <v>29</v>
      </c>
      <c r="Q2" s="23" t="s">
        <v>39</v>
      </c>
      <c r="R2" s="23" t="s">
        <v>40</v>
      </c>
      <c r="S2" s="23" t="s">
        <v>74</v>
      </c>
      <c r="T2" s="25" t="s">
        <v>29</v>
      </c>
      <c r="U2" s="25" t="s">
        <v>39</v>
      </c>
      <c r="V2" s="25" t="s">
        <v>40</v>
      </c>
      <c r="W2" s="26" t="s">
        <v>29</v>
      </c>
      <c r="X2" s="26" t="s">
        <v>39</v>
      </c>
      <c r="Y2" s="26" t="s">
        <v>40</v>
      </c>
      <c r="Z2" s="27" t="s">
        <v>29</v>
      </c>
      <c r="AA2" s="27" t="s">
        <v>39</v>
      </c>
      <c r="AB2" s="27" t="s">
        <v>40</v>
      </c>
      <c r="AC2" s="113" t="s">
        <v>74</v>
      </c>
      <c r="AD2" s="28" t="s">
        <v>53</v>
      </c>
      <c r="AE2" s="28" t="s">
        <v>54</v>
      </c>
      <c r="AF2" s="28" t="s">
        <v>97</v>
      </c>
      <c r="AG2" s="20" t="s">
        <v>81</v>
      </c>
      <c r="AH2" s="20" t="s">
        <v>82</v>
      </c>
    </row>
    <row r="3" spans="1:39" ht="30" x14ac:dyDescent="0.25">
      <c r="A3" s="118"/>
      <c r="B3" s="118"/>
      <c r="C3" s="118"/>
      <c r="D3" s="118"/>
      <c r="E3" s="120"/>
      <c r="F3" s="118"/>
      <c r="G3" s="118"/>
      <c r="H3" s="118"/>
      <c r="I3" s="118"/>
      <c r="J3" s="118"/>
      <c r="K3" s="118"/>
      <c r="L3" s="18" t="s">
        <v>94</v>
      </c>
      <c r="M3" s="18" t="s">
        <v>94</v>
      </c>
      <c r="N3" s="18" t="s">
        <v>94</v>
      </c>
      <c r="O3" s="18"/>
      <c r="P3" s="23" t="s">
        <v>130</v>
      </c>
      <c r="Q3" s="23" t="s">
        <v>130</v>
      </c>
      <c r="R3" s="23" t="s">
        <v>130</v>
      </c>
      <c r="S3" s="23"/>
      <c r="T3" s="25" t="s">
        <v>135</v>
      </c>
      <c r="U3" s="25" t="s">
        <v>135</v>
      </c>
      <c r="V3" s="25" t="s">
        <v>135</v>
      </c>
      <c r="W3" s="26" t="s">
        <v>171</v>
      </c>
      <c r="X3" s="26" t="s">
        <v>145</v>
      </c>
      <c r="Y3" s="26" t="s">
        <v>145</v>
      </c>
      <c r="Z3" s="27" t="s">
        <v>148</v>
      </c>
      <c r="AA3" s="27" t="s">
        <v>149</v>
      </c>
      <c r="AB3" s="27" t="s">
        <v>148</v>
      </c>
      <c r="AC3" s="114"/>
      <c r="AD3" s="28"/>
      <c r="AE3" s="28"/>
      <c r="AF3" s="28"/>
      <c r="AG3" s="20"/>
      <c r="AH3" s="20"/>
    </row>
    <row r="4" spans="1:39" ht="60" x14ac:dyDescent="0.25">
      <c r="A4" s="21">
        <v>1</v>
      </c>
      <c r="B4" s="12">
        <v>2012003050002</v>
      </c>
      <c r="C4" s="9" t="s">
        <v>4</v>
      </c>
      <c r="D4" s="9" t="s">
        <v>5</v>
      </c>
      <c r="E4" s="10">
        <v>8000000000</v>
      </c>
      <c r="F4" s="10">
        <v>0</v>
      </c>
      <c r="G4" s="10">
        <v>0</v>
      </c>
      <c r="H4" s="10">
        <v>107626000</v>
      </c>
      <c r="I4" s="10">
        <f>+E4+F4+G4</f>
        <v>8000000000</v>
      </c>
      <c r="J4" s="10">
        <f>H4+I4</f>
        <v>8107626000</v>
      </c>
      <c r="K4" s="9" t="s">
        <v>24</v>
      </c>
      <c r="L4" s="22" t="s">
        <v>30</v>
      </c>
      <c r="M4" s="55">
        <v>1</v>
      </c>
      <c r="N4" s="55">
        <v>1</v>
      </c>
      <c r="O4" s="95" t="s">
        <v>109</v>
      </c>
      <c r="P4" s="67" t="s">
        <v>30</v>
      </c>
      <c r="Q4" s="68">
        <v>1</v>
      </c>
      <c r="R4" s="68">
        <v>1</v>
      </c>
      <c r="S4" s="101" t="s">
        <v>109</v>
      </c>
      <c r="T4" s="83" t="s">
        <v>30</v>
      </c>
      <c r="U4" s="84">
        <v>1</v>
      </c>
      <c r="V4" s="84">
        <v>1</v>
      </c>
      <c r="W4" s="40" t="s">
        <v>30</v>
      </c>
      <c r="X4" s="41">
        <v>1</v>
      </c>
      <c r="Y4" s="41">
        <v>1</v>
      </c>
      <c r="Z4" s="67" t="s">
        <v>30</v>
      </c>
      <c r="AA4" s="68">
        <v>1</v>
      </c>
      <c r="AB4" s="68">
        <v>1</v>
      </c>
      <c r="AC4" s="69"/>
      <c r="AD4" s="9" t="s">
        <v>55</v>
      </c>
      <c r="AE4" s="9" t="s">
        <v>110</v>
      </c>
      <c r="AF4" s="9"/>
      <c r="AG4" s="19"/>
      <c r="AH4" s="19"/>
    </row>
    <row r="5" spans="1:39" ht="75" x14ac:dyDescent="0.25">
      <c r="A5" s="21">
        <v>2</v>
      </c>
      <c r="B5" s="12">
        <v>2012003050005</v>
      </c>
      <c r="C5" s="9" t="s">
        <v>115</v>
      </c>
      <c r="D5" s="9" t="s">
        <v>5</v>
      </c>
      <c r="E5" s="10">
        <v>10895500000</v>
      </c>
      <c r="F5" s="10">
        <v>0</v>
      </c>
      <c r="G5" s="10">
        <v>0</v>
      </c>
      <c r="H5" s="10">
        <v>0</v>
      </c>
      <c r="I5" s="10">
        <f t="shared" ref="I5:I10" si="0">+E5+F5+G5</f>
        <v>10895500000</v>
      </c>
      <c r="J5" s="10">
        <f t="shared" ref="J5:J10" si="1">H5+I5</f>
        <v>10895500000</v>
      </c>
      <c r="K5" s="9" t="s">
        <v>24</v>
      </c>
      <c r="L5" s="22" t="s">
        <v>30</v>
      </c>
      <c r="M5" s="57">
        <v>1</v>
      </c>
      <c r="N5" s="57">
        <v>0.99880000000000002</v>
      </c>
      <c r="O5" s="95" t="s">
        <v>116</v>
      </c>
      <c r="P5" s="67" t="s">
        <v>30</v>
      </c>
      <c r="Q5" s="70">
        <v>1</v>
      </c>
      <c r="R5" s="70">
        <v>0.99880000000000002</v>
      </c>
      <c r="S5" s="101" t="s">
        <v>116</v>
      </c>
      <c r="T5" s="83" t="s">
        <v>30</v>
      </c>
      <c r="U5" s="85">
        <v>1</v>
      </c>
      <c r="V5" s="85">
        <v>0.99880000000000002</v>
      </c>
      <c r="W5" s="40" t="s">
        <v>30</v>
      </c>
      <c r="X5" s="42">
        <v>1</v>
      </c>
      <c r="Y5" s="42">
        <v>0.99880000000000002</v>
      </c>
      <c r="Z5" s="67" t="s">
        <v>30</v>
      </c>
      <c r="AA5" s="70">
        <v>1</v>
      </c>
      <c r="AB5" s="70">
        <v>0.99880000000000002</v>
      </c>
      <c r="AC5" s="69"/>
      <c r="AD5" s="9" t="s">
        <v>56</v>
      </c>
      <c r="AE5" s="9" t="s">
        <v>57</v>
      </c>
      <c r="AF5" s="9"/>
      <c r="AG5" s="19"/>
      <c r="AH5" s="19"/>
    </row>
    <row r="6" spans="1:39" ht="60" x14ac:dyDescent="0.25">
      <c r="A6" s="21">
        <v>3</v>
      </c>
      <c r="B6" s="12">
        <v>2012003050006</v>
      </c>
      <c r="C6" s="9" t="s">
        <v>117</v>
      </c>
      <c r="D6" s="9" t="s">
        <v>3</v>
      </c>
      <c r="E6" s="10">
        <v>4000000000</v>
      </c>
      <c r="F6" s="10">
        <v>0</v>
      </c>
      <c r="G6" s="10">
        <v>0</v>
      </c>
      <c r="H6" s="10">
        <v>325862273</v>
      </c>
      <c r="I6" s="10">
        <f t="shared" si="0"/>
        <v>4000000000</v>
      </c>
      <c r="J6" s="10">
        <f t="shared" si="1"/>
        <v>4325862273</v>
      </c>
      <c r="K6" s="9" t="s">
        <v>24</v>
      </c>
      <c r="L6" s="22" t="s">
        <v>42</v>
      </c>
      <c r="M6" s="58">
        <v>1</v>
      </c>
      <c r="N6" s="58">
        <v>1</v>
      </c>
      <c r="O6" s="95" t="s">
        <v>118</v>
      </c>
      <c r="P6" s="67" t="s">
        <v>42</v>
      </c>
      <c r="Q6" s="71">
        <v>1</v>
      </c>
      <c r="R6" s="71">
        <v>1</v>
      </c>
      <c r="S6" s="101" t="s">
        <v>118</v>
      </c>
      <c r="T6" s="83" t="s">
        <v>42</v>
      </c>
      <c r="U6" s="86">
        <v>1</v>
      </c>
      <c r="V6" s="86">
        <v>1</v>
      </c>
      <c r="W6" s="40" t="s">
        <v>42</v>
      </c>
      <c r="X6" s="43">
        <v>1</v>
      </c>
      <c r="Y6" s="43">
        <v>1</v>
      </c>
      <c r="Z6" s="67" t="s">
        <v>42</v>
      </c>
      <c r="AA6" s="71">
        <v>1</v>
      </c>
      <c r="AB6" s="71">
        <v>1</v>
      </c>
      <c r="AC6" s="69"/>
      <c r="AD6" s="9" t="s">
        <v>58</v>
      </c>
      <c r="AE6" s="9" t="s">
        <v>59</v>
      </c>
      <c r="AF6" s="9"/>
      <c r="AG6" s="19"/>
      <c r="AH6" s="19"/>
    </row>
    <row r="7" spans="1:39" ht="60" x14ac:dyDescent="0.25">
      <c r="A7" s="21">
        <v>4</v>
      </c>
      <c r="B7" s="12">
        <v>2013003050001</v>
      </c>
      <c r="C7" s="9" t="s">
        <v>119</v>
      </c>
      <c r="D7" s="9" t="s">
        <v>5</v>
      </c>
      <c r="E7" s="10">
        <v>25599902000</v>
      </c>
      <c r="F7" s="10">
        <v>0</v>
      </c>
      <c r="G7" s="10">
        <v>3846998000</v>
      </c>
      <c r="H7" s="10">
        <v>1883002069</v>
      </c>
      <c r="I7" s="10">
        <f t="shared" si="0"/>
        <v>29446900000</v>
      </c>
      <c r="J7" s="10">
        <f t="shared" si="1"/>
        <v>31329902069</v>
      </c>
      <c r="K7" s="9" t="s">
        <v>24</v>
      </c>
      <c r="L7" s="22" t="s">
        <v>30</v>
      </c>
      <c r="M7" s="58">
        <v>1</v>
      </c>
      <c r="N7" s="58">
        <v>0.99609999999999999</v>
      </c>
      <c r="O7" s="95" t="s">
        <v>120</v>
      </c>
      <c r="P7" s="67" t="s">
        <v>30</v>
      </c>
      <c r="Q7" s="71">
        <v>1</v>
      </c>
      <c r="R7" s="71">
        <v>0.99609999999999999</v>
      </c>
      <c r="S7" s="101" t="s">
        <v>120</v>
      </c>
      <c r="T7" s="83" t="s">
        <v>30</v>
      </c>
      <c r="U7" s="86">
        <v>1</v>
      </c>
      <c r="V7" s="86">
        <v>0.99609999999999999</v>
      </c>
      <c r="W7" s="40" t="s">
        <v>30</v>
      </c>
      <c r="X7" s="43">
        <v>1</v>
      </c>
      <c r="Y7" s="43">
        <v>0.99609999999999999</v>
      </c>
      <c r="Z7" s="67" t="s">
        <v>30</v>
      </c>
      <c r="AA7" s="71">
        <v>1</v>
      </c>
      <c r="AB7" s="71">
        <v>0.99609999999999999</v>
      </c>
      <c r="AC7" s="69"/>
      <c r="AD7" s="9" t="s">
        <v>56</v>
      </c>
      <c r="AE7" s="9" t="s">
        <v>57</v>
      </c>
      <c r="AF7" s="9"/>
      <c r="AG7" s="19"/>
      <c r="AH7" s="19"/>
    </row>
    <row r="8" spans="1:39" s="1" customFormat="1" ht="60" x14ac:dyDescent="0.25">
      <c r="A8" s="30">
        <v>5</v>
      </c>
      <c r="B8" s="12">
        <v>2015003050004</v>
      </c>
      <c r="C8" s="9" t="s">
        <v>13</v>
      </c>
      <c r="D8" s="9" t="s">
        <v>14</v>
      </c>
      <c r="E8" s="10">
        <v>657674997.36000001</v>
      </c>
      <c r="F8" s="10">
        <v>0</v>
      </c>
      <c r="G8" s="10">
        <v>0</v>
      </c>
      <c r="H8" s="10">
        <v>125635393.54000001</v>
      </c>
      <c r="I8" s="10">
        <f t="shared" si="0"/>
        <v>657674997.36000001</v>
      </c>
      <c r="J8" s="10">
        <f t="shared" si="1"/>
        <v>783310390.89999998</v>
      </c>
      <c r="K8" s="9" t="s">
        <v>28</v>
      </c>
      <c r="L8" s="22" t="s">
        <v>30</v>
      </c>
      <c r="M8" s="59">
        <v>1</v>
      </c>
      <c r="N8" s="57">
        <v>0.80530000000000002</v>
      </c>
      <c r="O8" s="95" t="s">
        <v>122</v>
      </c>
      <c r="P8" s="67" t="s">
        <v>30</v>
      </c>
      <c r="Q8" s="72">
        <v>1</v>
      </c>
      <c r="R8" s="70">
        <v>0.80530000000000002</v>
      </c>
      <c r="S8" s="101" t="s">
        <v>122</v>
      </c>
      <c r="T8" s="83" t="s">
        <v>30</v>
      </c>
      <c r="U8" s="87">
        <v>1</v>
      </c>
      <c r="V8" s="85">
        <v>0.80530000000000002</v>
      </c>
      <c r="W8" s="40" t="s">
        <v>30</v>
      </c>
      <c r="X8" s="44">
        <v>1</v>
      </c>
      <c r="Y8" s="42">
        <v>0.80530000000000002</v>
      </c>
      <c r="Z8" s="67" t="s">
        <v>30</v>
      </c>
      <c r="AA8" s="72">
        <v>1</v>
      </c>
      <c r="AB8" s="70">
        <v>0.80530000000000002</v>
      </c>
      <c r="AC8" s="69"/>
      <c r="AD8" s="29" t="s">
        <v>61</v>
      </c>
      <c r="AE8" s="30" t="s">
        <v>106</v>
      </c>
      <c r="AF8" s="30"/>
      <c r="AG8" s="36"/>
      <c r="AH8" s="36"/>
    </row>
    <row r="9" spans="1:39" s="1" customFormat="1" ht="60" x14ac:dyDescent="0.25">
      <c r="A9" s="30">
        <v>6</v>
      </c>
      <c r="B9" s="12">
        <v>2015003050007</v>
      </c>
      <c r="C9" s="9" t="s">
        <v>9</v>
      </c>
      <c r="D9" s="9" t="s">
        <v>10</v>
      </c>
      <c r="E9" s="10">
        <v>4500000000</v>
      </c>
      <c r="F9" s="10">
        <v>0</v>
      </c>
      <c r="G9" s="10">
        <v>0</v>
      </c>
      <c r="H9" s="10">
        <v>0</v>
      </c>
      <c r="I9" s="10">
        <f t="shared" si="0"/>
        <v>4500000000</v>
      </c>
      <c r="J9" s="10">
        <f t="shared" si="1"/>
        <v>4500000000</v>
      </c>
      <c r="K9" s="9" t="s">
        <v>27</v>
      </c>
      <c r="L9" s="22" t="s">
        <v>30</v>
      </c>
      <c r="M9" s="58">
        <v>1</v>
      </c>
      <c r="N9" s="60">
        <v>0.96360000000000001</v>
      </c>
      <c r="O9" s="95" t="s">
        <v>123</v>
      </c>
      <c r="P9" s="67" t="s">
        <v>30</v>
      </c>
      <c r="Q9" s="71">
        <v>1</v>
      </c>
      <c r="R9" s="73">
        <v>0.96360000000000001</v>
      </c>
      <c r="S9" s="101" t="s">
        <v>123</v>
      </c>
      <c r="T9" s="83" t="s">
        <v>30</v>
      </c>
      <c r="U9" s="86">
        <v>1</v>
      </c>
      <c r="V9" s="88">
        <v>0.96360000000000001</v>
      </c>
      <c r="W9" s="40" t="s">
        <v>30</v>
      </c>
      <c r="X9" s="43">
        <v>1</v>
      </c>
      <c r="Y9" s="45">
        <v>0.96360000000000001</v>
      </c>
      <c r="Z9" s="67" t="s">
        <v>30</v>
      </c>
      <c r="AA9" s="71">
        <v>1</v>
      </c>
      <c r="AB9" s="73">
        <v>0.96360000000000001</v>
      </c>
      <c r="AC9" s="69"/>
      <c r="AD9" s="29" t="s">
        <v>66</v>
      </c>
      <c r="AE9" s="29" t="s">
        <v>67</v>
      </c>
      <c r="AF9" s="29"/>
      <c r="AG9" s="36"/>
      <c r="AH9" s="36"/>
    </row>
    <row r="10" spans="1:39" ht="60" x14ac:dyDescent="0.25">
      <c r="A10" s="21">
        <v>7</v>
      </c>
      <c r="B10" s="12">
        <v>2015003050011</v>
      </c>
      <c r="C10" s="9" t="s">
        <v>16</v>
      </c>
      <c r="D10" s="9" t="s">
        <v>5</v>
      </c>
      <c r="E10" s="10">
        <v>23500000000</v>
      </c>
      <c r="F10" s="10">
        <v>0</v>
      </c>
      <c r="G10" s="10">
        <v>0</v>
      </c>
      <c r="H10" s="10">
        <v>0</v>
      </c>
      <c r="I10" s="10">
        <f t="shared" si="0"/>
        <v>23500000000</v>
      </c>
      <c r="J10" s="10">
        <f t="shared" si="1"/>
        <v>23500000000</v>
      </c>
      <c r="K10" s="9" t="s">
        <v>24</v>
      </c>
      <c r="L10" s="22" t="s">
        <v>30</v>
      </c>
      <c r="M10" s="57">
        <v>1</v>
      </c>
      <c r="N10" s="57" t="s">
        <v>77</v>
      </c>
      <c r="O10" s="95" t="s">
        <v>124</v>
      </c>
      <c r="P10" s="67" t="s">
        <v>30</v>
      </c>
      <c r="Q10" s="70">
        <v>1</v>
      </c>
      <c r="R10" s="70" t="s">
        <v>77</v>
      </c>
      <c r="S10" s="101" t="s">
        <v>124</v>
      </c>
      <c r="T10" s="83" t="s">
        <v>30</v>
      </c>
      <c r="U10" s="85">
        <v>1</v>
      </c>
      <c r="V10" s="85" t="s">
        <v>77</v>
      </c>
      <c r="W10" s="40" t="s">
        <v>30</v>
      </c>
      <c r="X10" s="42">
        <v>1</v>
      </c>
      <c r="Y10" s="42" t="s">
        <v>77</v>
      </c>
      <c r="Z10" s="67" t="s">
        <v>30</v>
      </c>
      <c r="AA10" s="70">
        <v>1</v>
      </c>
      <c r="AB10" s="70" t="s">
        <v>77</v>
      </c>
      <c r="AC10" s="69"/>
      <c r="AD10" s="9" t="s">
        <v>56</v>
      </c>
      <c r="AE10" s="9" t="s">
        <v>57</v>
      </c>
      <c r="AF10" s="9"/>
      <c r="AG10" s="19"/>
      <c r="AH10" s="19"/>
    </row>
    <row r="11" spans="1:39" s="1" customFormat="1" ht="30.75" thickBot="1" x14ac:dyDescent="0.3">
      <c r="A11" s="30">
        <v>8</v>
      </c>
      <c r="B11" s="12">
        <v>2014055430001</v>
      </c>
      <c r="C11" s="9" t="s">
        <v>7</v>
      </c>
      <c r="D11" s="9" t="s">
        <v>3</v>
      </c>
      <c r="E11" s="10">
        <v>320003242</v>
      </c>
      <c r="F11" s="10">
        <v>0</v>
      </c>
      <c r="G11" s="10">
        <v>322564737</v>
      </c>
      <c r="H11" s="10">
        <v>76000000</v>
      </c>
      <c r="I11" s="10">
        <v>642567979</v>
      </c>
      <c r="J11" s="10">
        <v>718567979</v>
      </c>
      <c r="K11" s="9" t="s">
        <v>25</v>
      </c>
      <c r="L11" s="22" t="s">
        <v>31</v>
      </c>
      <c r="M11" s="61">
        <v>1</v>
      </c>
      <c r="N11" s="58">
        <v>1</v>
      </c>
      <c r="O11" s="58"/>
      <c r="P11" s="67" t="s">
        <v>31</v>
      </c>
      <c r="Q11" s="74">
        <v>1</v>
      </c>
      <c r="R11" s="71">
        <v>1</v>
      </c>
      <c r="S11" s="101"/>
      <c r="T11" s="83" t="s">
        <v>31</v>
      </c>
      <c r="U11" s="89">
        <v>1</v>
      </c>
      <c r="V11" s="86">
        <v>1</v>
      </c>
      <c r="W11" s="40" t="s">
        <v>31</v>
      </c>
      <c r="X11" s="46">
        <v>1</v>
      </c>
      <c r="Y11" s="43">
        <v>1</v>
      </c>
      <c r="Z11" s="67" t="s">
        <v>31</v>
      </c>
      <c r="AA11" s="74">
        <v>1</v>
      </c>
      <c r="AB11" s="71">
        <v>1</v>
      </c>
      <c r="AC11" s="69"/>
      <c r="AD11" s="29" t="s">
        <v>61</v>
      </c>
      <c r="AE11" s="30" t="s">
        <v>106</v>
      </c>
      <c r="AF11" s="30"/>
      <c r="AG11" s="36"/>
      <c r="AH11" s="36"/>
    </row>
    <row r="12" spans="1:39" ht="60.75" thickBot="1" x14ac:dyDescent="0.3">
      <c r="A12" s="21">
        <v>9</v>
      </c>
      <c r="B12" s="12">
        <v>2015003050001</v>
      </c>
      <c r="C12" s="9" t="s">
        <v>121</v>
      </c>
      <c r="D12" s="9" t="s">
        <v>3</v>
      </c>
      <c r="E12" s="10">
        <v>4738492787</v>
      </c>
      <c r="F12" s="10">
        <v>0</v>
      </c>
      <c r="G12" s="10">
        <v>0</v>
      </c>
      <c r="H12" s="10">
        <v>521933941</v>
      </c>
      <c r="I12" s="10">
        <v>4738492787</v>
      </c>
      <c r="J12" s="10">
        <v>5260426728</v>
      </c>
      <c r="K12" s="9" t="s">
        <v>26</v>
      </c>
      <c r="L12" s="22" t="s">
        <v>31</v>
      </c>
      <c r="M12" s="57">
        <v>0.99</v>
      </c>
      <c r="N12" s="57">
        <v>0.67010000000000003</v>
      </c>
      <c r="O12" s="57"/>
      <c r="P12" s="67" t="s">
        <v>31</v>
      </c>
      <c r="Q12" s="70">
        <v>0.99</v>
      </c>
      <c r="R12" s="70">
        <v>0.67010000000000003</v>
      </c>
      <c r="S12" s="75"/>
      <c r="T12" s="83" t="s">
        <v>31</v>
      </c>
      <c r="U12" s="91">
        <v>0.99</v>
      </c>
      <c r="V12" s="91">
        <v>0.71519999999999995</v>
      </c>
      <c r="W12" s="40" t="s">
        <v>31</v>
      </c>
      <c r="X12" s="47">
        <v>0.99</v>
      </c>
      <c r="Y12" s="47">
        <v>0.71519999999999995</v>
      </c>
      <c r="Z12" s="67" t="s">
        <v>31</v>
      </c>
      <c r="AA12" s="75">
        <v>0.99</v>
      </c>
      <c r="AB12" s="75">
        <v>0.71519999999999995</v>
      </c>
      <c r="AC12" s="69"/>
      <c r="AD12" s="9" t="s">
        <v>58</v>
      </c>
      <c r="AE12" s="9" t="s">
        <v>63</v>
      </c>
      <c r="AF12" s="9"/>
      <c r="AG12" s="19"/>
      <c r="AH12" s="19"/>
      <c r="AM12" s="125"/>
    </row>
    <row r="13" spans="1:39" ht="30.75" thickBot="1" x14ac:dyDescent="0.3">
      <c r="A13" s="21">
        <v>10</v>
      </c>
      <c r="B13" s="12">
        <v>2015003050002</v>
      </c>
      <c r="C13" s="9" t="s">
        <v>8</v>
      </c>
      <c r="D13" s="9" t="s">
        <v>3</v>
      </c>
      <c r="E13" s="10">
        <v>2691447763</v>
      </c>
      <c r="F13" s="10">
        <v>0</v>
      </c>
      <c r="G13" s="14">
        <v>0</v>
      </c>
      <c r="H13" s="10">
        <v>136742833</v>
      </c>
      <c r="I13" s="10">
        <v>2691447763</v>
      </c>
      <c r="J13" s="10">
        <v>2828190596</v>
      </c>
      <c r="K13" s="9" t="s">
        <v>26</v>
      </c>
      <c r="L13" s="22" t="s">
        <v>31</v>
      </c>
      <c r="M13" s="57">
        <v>1</v>
      </c>
      <c r="N13" s="57" t="s">
        <v>76</v>
      </c>
      <c r="O13" s="57"/>
      <c r="P13" s="67" t="s">
        <v>31</v>
      </c>
      <c r="Q13" s="70">
        <v>1</v>
      </c>
      <c r="R13" s="70" t="s">
        <v>76</v>
      </c>
      <c r="S13" s="75"/>
      <c r="T13" s="83" t="s">
        <v>31</v>
      </c>
      <c r="U13" s="91">
        <v>1</v>
      </c>
      <c r="V13" s="91">
        <v>0.93069999999999997</v>
      </c>
      <c r="W13" s="40" t="s">
        <v>31</v>
      </c>
      <c r="X13" s="47">
        <v>1</v>
      </c>
      <c r="Y13" s="47">
        <v>0.93069999999999997</v>
      </c>
      <c r="Z13" s="67" t="s">
        <v>31</v>
      </c>
      <c r="AA13" s="75">
        <v>1</v>
      </c>
      <c r="AB13" s="75">
        <v>0.93069999999999997</v>
      </c>
      <c r="AC13" s="69"/>
      <c r="AD13" s="9" t="s">
        <v>64</v>
      </c>
      <c r="AE13" s="9" t="s">
        <v>65</v>
      </c>
      <c r="AF13" s="9"/>
      <c r="AG13" s="19"/>
      <c r="AH13" s="19"/>
      <c r="AM13" s="126"/>
    </row>
    <row r="14" spans="1:39" ht="30.75" thickBot="1" x14ac:dyDescent="0.3">
      <c r="A14" s="21">
        <v>11</v>
      </c>
      <c r="B14" s="12">
        <v>2015003050005</v>
      </c>
      <c r="C14" s="9" t="s">
        <v>11</v>
      </c>
      <c r="D14" s="9" t="s">
        <v>3</v>
      </c>
      <c r="E14" s="10">
        <v>2860908660</v>
      </c>
      <c r="F14" s="10">
        <v>0</v>
      </c>
      <c r="G14" s="10">
        <v>0</v>
      </c>
      <c r="H14" s="10">
        <v>157110754</v>
      </c>
      <c r="I14" s="10">
        <v>2860908660</v>
      </c>
      <c r="J14" s="10">
        <v>3018019414</v>
      </c>
      <c r="K14" s="9" t="s">
        <v>24</v>
      </c>
      <c r="L14" s="22" t="s">
        <v>31</v>
      </c>
      <c r="M14" s="57">
        <v>1</v>
      </c>
      <c r="N14" s="57">
        <v>0.84599999999999997</v>
      </c>
      <c r="O14" s="63"/>
      <c r="P14" s="67" t="s">
        <v>31</v>
      </c>
      <c r="Q14" s="70">
        <v>1</v>
      </c>
      <c r="R14" s="70">
        <v>0.84289999999999998</v>
      </c>
      <c r="S14" s="75"/>
      <c r="T14" s="83" t="s">
        <v>31</v>
      </c>
      <c r="U14" s="91">
        <v>1</v>
      </c>
      <c r="V14" s="91">
        <v>0.84599999999999997</v>
      </c>
      <c r="W14" s="40" t="s">
        <v>31</v>
      </c>
      <c r="X14" s="47">
        <v>1</v>
      </c>
      <c r="Y14" s="47">
        <v>0.84599999999999997</v>
      </c>
      <c r="Z14" s="67" t="s">
        <v>31</v>
      </c>
      <c r="AA14" s="75">
        <v>1</v>
      </c>
      <c r="AB14" s="75">
        <v>0.84599999999999997</v>
      </c>
      <c r="AC14" s="69"/>
      <c r="AD14" s="9" t="s">
        <v>64</v>
      </c>
      <c r="AE14" s="9" t="s">
        <v>65</v>
      </c>
      <c r="AF14" s="9"/>
      <c r="AG14" s="19"/>
      <c r="AH14" s="19"/>
      <c r="AM14" s="127"/>
    </row>
    <row r="15" spans="1:39" ht="30.75" thickBot="1" x14ac:dyDescent="0.3">
      <c r="A15" s="21">
        <v>12</v>
      </c>
      <c r="B15" s="12">
        <v>2015003050006</v>
      </c>
      <c r="C15" s="9" t="s">
        <v>12</v>
      </c>
      <c r="D15" s="9" t="s">
        <v>3</v>
      </c>
      <c r="E15" s="10">
        <v>2644620445</v>
      </c>
      <c r="F15" s="10">
        <v>0</v>
      </c>
      <c r="G15" s="10">
        <v>0</v>
      </c>
      <c r="H15" s="10">
        <v>136334121</v>
      </c>
      <c r="I15" s="10">
        <v>2644620445</v>
      </c>
      <c r="J15" s="10">
        <v>2780954566</v>
      </c>
      <c r="K15" s="9" t="s">
        <v>24</v>
      </c>
      <c r="L15" s="22" t="s">
        <v>31</v>
      </c>
      <c r="M15" s="57">
        <v>1</v>
      </c>
      <c r="N15" s="57">
        <v>0.85450000000000004</v>
      </c>
      <c r="O15" s="63"/>
      <c r="P15" s="67" t="s">
        <v>31</v>
      </c>
      <c r="Q15" s="70">
        <v>1</v>
      </c>
      <c r="R15" s="70">
        <v>0.85450000000000004</v>
      </c>
      <c r="S15" s="75"/>
      <c r="T15" s="83" t="s">
        <v>31</v>
      </c>
      <c r="U15" s="91">
        <v>1</v>
      </c>
      <c r="V15" s="91">
        <v>0.85450000000000004</v>
      </c>
      <c r="W15" s="40" t="s">
        <v>31</v>
      </c>
      <c r="X15" s="47">
        <v>1</v>
      </c>
      <c r="Y15" s="47">
        <v>0.85450000000000004</v>
      </c>
      <c r="Z15" s="67" t="s">
        <v>31</v>
      </c>
      <c r="AA15" s="75">
        <v>1</v>
      </c>
      <c r="AB15" s="75">
        <v>0.85450000000000004</v>
      </c>
      <c r="AC15" s="69"/>
      <c r="AD15" s="9" t="s">
        <v>64</v>
      </c>
      <c r="AE15" s="9" t="s">
        <v>65</v>
      </c>
      <c r="AF15" s="9"/>
      <c r="AG15" s="19"/>
      <c r="AH15" s="19"/>
      <c r="AM15" s="126"/>
    </row>
    <row r="16" spans="1:39" s="1" customFormat="1" ht="60" customHeight="1" thickBot="1" x14ac:dyDescent="0.3">
      <c r="A16" s="30">
        <v>13</v>
      </c>
      <c r="B16" s="12">
        <v>2012003050003</v>
      </c>
      <c r="C16" s="9" t="s">
        <v>111</v>
      </c>
      <c r="D16" s="9" t="s">
        <v>3</v>
      </c>
      <c r="E16" s="10">
        <v>11193725958</v>
      </c>
      <c r="F16" s="10">
        <v>0</v>
      </c>
      <c r="G16" s="10">
        <v>0</v>
      </c>
      <c r="H16" s="10">
        <v>10000000000</v>
      </c>
      <c r="I16" s="10">
        <v>11193725958</v>
      </c>
      <c r="J16" s="10">
        <v>21193725958</v>
      </c>
      <c r="K16" s="9" t="s">
        <v>112</v>
      </c>
      <c r="L16" s="22" t="s">
        <v>32</v>
      </c>
      <c r="M16" s="57" t="s">
        <v>78</v>
      </c>
      <c r="N16" s="57" t="s">
        <v>79</v>
      </c>
      <c r="O16" s="96"/>
      <c r="P16" s="67" t="s">
        <v>32</v>
      </c>
      <c r="Q16" s="70" t="s">
        <v>78</v>
      </c>
      <c r="R16" s="70" t="s">
        <v>79</v>
      </c>
      <c r="S16" s="76"/>
      <c r="T16" s="83" t="s">
        <v>136</v>
      </c>
      <c r="U16" s="108">
        <v>0.82</v>
      </c>
      <c r="V16" s="108">
        <v>0.83</v>
      </c>
      <c r="W16" s="40" t="s">
        <v>136</v>
      </c>
      <c r="X16" s="48">
        <v>0.82</v>
      </c>
      <c r="Y16" s="48">
        <v>0.83</v>
      </c>
      <c r="Z16" s="67" t="s">
        <v>136</v>
      </c>
      <c r="AA16" s="76">
        <v>0.83</v>
      </c>
      <c r="AB16" s="76">
        <v>0.83</v>
      </c>
      <c r="AC16" s="69"/>
      <c r="AD16" s="29" t="s">
        <v>113</v>
      </c>
      <c r="AE16" s="29" t="s">
        <v>114</v>
      </c>
      <c r="AF16" s="29"/>
      <c r="AG16" s="29" t="s">
        <v>80</v>
      </c>
      <c r="AH16" s="30">
        <v>3207001402</v>
      </c>
      <c r="AM16" s="127"/>
    </row>
    <row r="17" spans="1:35" ht="60" x14ac:dyDescent="0.25">
      <c r="A17" s="21">
        <v>14</v>
      </c>
      <c r="B17" s="12">
        <v>2014003050002</v>
      </c>
      <c r="C17" s="9" t="s">
        <v>6</v>
      </c>
      <c r="D17" s="9" t="s">
        <v>3</v>
      </c>
      <c r="E17" s="10">
        <v>7439120308</v>
      </c>
      <c r="F17" s="10">
        <v>0</v>
      </c>
      <c r="G17" s="10">
        <v>0</v>
      </c>
      <c r="H17" s="10">
        <v>0</v>
      </c>
      <c r="I17" s="10">
        <v>7439120308</v>
      </c>
      <c r="J17" s="10">
        <v>7439120308</v>
      </c>
      <c r="K17" s="9" t="s">
        <v>24</v>
      </c>
      <c r="L17" s="22" t="s">
        <v>32</v>
      </c>
      <c r="M17" s="58" t="s">
        <v>75</v>
      </c>
      <c r="N17" s="58">
        <v>0.99590000000000001</v>
      </c>
      <c r="O17" s="62"/>
      <c r="P17" s="82" t="s">
        <v>32</v>
      </c>
      <c r="Q17" s="71">
        <v>0.93130000000000002</v>
      </c>
      <c r="R17" s="71">
        <v>0.99639999999999995</v>
      </c>
      <c r="S17" s="75"/>
      <c r="T17" s="83" t="s">
        <v>136</v>
      </c>
      <c r="U17" s="90">
        <v>0.9375</v>
      </c>
      <c r="V17" s="90">
        <v>0.99639999999999995</v>
      </c>
      <c r="W17" s="40" t="s">
        <v>136</v>
      </c>
      <c r="X17" s="49">
        <v>0.9405</v>
      </c>
      <c r="Y17" s="49">
        <v>0.99639999999999995</v>
      </c>
      <c r="Z17" s="67" t="s">
        <v>136</v>
      </c>
      <c r="AA17" s="77">
        <v>0.94230000000000003</v>
      </c>
      <c r="AB17" s="77">
        <v>0.99719999999999998</v>
      </c>
      <c r="AC17" s="69"/>
      <c r="AD17" s="9" t="s">
        <v>58</v>
      </c>
      <c r="AE17" s="9" t="s">
        <v>60</v>
      </c>
      <c r="AF17" s="9"/>
      <c r="AG17" s="19"/>
      <c r="AH17" s="19"/>
    </row>
    <row r="18" spans="1:35" ht="45" x14ac:dyDescent="0.25">
      <c r="A18" s="21">
        <v>15</v>
      </c>
      <c r="B18" s="12">
        <v>2015003050009</v>
      </c>
      <c r="C18" s="9" t="s">
        <v>15</v>
      </c>
      <c r="D18" s="9" t="s">
        <v>3</v>
      </c>
      <c r="E18" s="10">
        <v>95383655</v>
      </c>
      <c r="F18" s="10">
        <v>0</v>
      </c>
      <c r="G18" s="10">
        <v>0</v>
      </c>
      <c r="H18" s="10">
        <v>0</v>
      </c>
      <c r="I18" s="10">
        <v>95383655</v>
      </c>
      <c r="J18" s="10">
        <v>95383655</v>
      </c>
      <c r="K18" s="9" t="s">
        <v>24</v>
      </c>
      <c r="L18" s="22" t="s">
        <v>32</v>
      </c>
      <c r="M18" s="57">
        <v>0.96499999999999997</v>
      </c>
      <c r="N18" s="57">
        <v>0.95709999999999995</v>
      </c>
      <c r="O18" s="63"/>
      <c r="P18" s="82" t="s">
        <v>32</v>
      </c>
      <c r="Q18" s="70">
        <v>0.92500000000000004</v>
      </c>
      <c r="R18" s="70">
        <v>0.95709999999999995</v>
      </c>
      <c r="S18" s="75"/>
      <c r="T18" s="83" t="s">
        <v>136</v>
      </c>
      <c r="U18" s="90">
        <v>0.96499999999999997</v>
      </c>
      <c r="V18" s="90" t="s">
        <v>137</v>
      </c>
      <c r="W18" s="40" t="s">
        <v>136</v>
      </c>
      <c r="X18" s="49">
        <v>0.97499999999999998</v>
      </c>
      <c r="Y18" s="49" t="s">
        <v>137</v>
      </c>
      <c r="Z18" s="67" t="s">
        <v>136</v>
      </c>
      <c r="AA18" s="77">
        <v>0.98</v>
      </c>
      <c r="AB18" s="77" t="s">
        <v>137</v>
      </c>
      <c r="AC18" s="69"/>
      <c r="AD18" s="9" t="s">
        <v>58</v>
      </c>
      <c r="AE18" s="9" t="s">
        <v>60</v>
      </c>
      <c r="AF18" s="9"/>
      <c r="AG18" s="19"/>
      <c r="AH18" s="19"/>
    </row>
    <row r="19" spans="1:35" ht="60" x14ac:dyDescent="0.25">
      <c r="A19" s="21">
        <v>16</v>
      </c>
      <c r="B19" s="12">
        <v>2015003050012</v>
      </c>
      <c r="C19" s="9" t="s">
        <v>17</v>
      </c>
      <c r="D19" s="9" t="s">
        <v>3</v>
      </c>
      <c r="E19" s="10">
        <v>12070552519.040001</v>
      </c>
      <c r="F19" s="10">
        <v>0</v>
      </c>
      <c r="G19" s="10">
        <v>6035259586.8299999</v>
      </c>
      <c r="H19" s="10">
        <v>0</v>
      </c>
      <c r="I19" s="10">
        <v>18105812105.870003</v>
      </c>
      <c r="J19" s="10">
        <v>18105812105.870003</v>
      </c>
      <c r="K19" s="9" t="s">
        <v>24</v>
      </c>
      <c r="L19" s="22" t="s">
        <v>32</v>
      </c>
      <c r="M19" s="57">
        <v>0.51570000000000005</v>
      </c>
      <c r="N19" s="57">
        <v>0.72230000000000005</v>
      </c>
      <c r="O19" s="57"/>
      <c r="P19" s="82" t="s">
        <v>32</v>
      </c>
      <c r="Q19" s="70">
        <v>0.54759999999999998</v>
      </c>
      <c r="R19" s="70">
        <v>0.75229999999999997</v>
      </c>
      <c r="S19" s="75"/>
      <c r="T19" s="83" t="s">
        <v>136</v>
      </c>
      <c r="U19" s="109" t="s">
        <v>138</v>
      </c>
      <c r="V19" s="90">
        <v>0.75229999999999997</v>
      </c>
      <c r="W19" s="40" t="s">
        <v>136</v>
      </c>
      <c r="X19" s="49" t="s">
        <v>146</v>
      </c>
      <c r="Y19" s="49">
        <v>0.97519999999999996</v>
      </c>
      <c r="Z19" s="67" t="s">
        <v>136</v>
      </c>
      <c r="AA19" s="78" t="s">
        <v>150</v>
      </c>
      <c r="AB19" s="77">
        <v>1</v>
      </c>
      <c r="AC19" s="69"/>
      <c r="AD19" s="9" t="s">
        <v>58</v>
      </c>
      <c r="AE19" s="9" t="s">
        <v>68</v>
      </c>
      <c r="AF19" s="9"/>
      <c r="AG19" s="19"/>
      <c r="AH19" s="19"/>
    </row>
    <row r="20" spans="1:35" ht="45" x14ac:dyDescent="0.25">
      <c r="A20" s="21">
        <v>17</v>
      </c>
      <c r="B20" s="12">
        <v>2017003050006</v>
      </c>
      <c r="C20" s="9" t="s">
        <v>131</v>
      </c>
      <c r="D20" s="11" t="s">
        <v>41</v>
      </c>
      <c r="E20" s="16">
        <v>31997555989</v>
      </c>
      <c r="F20" s="10">
        <v>0</v>
      </c>
      <c r="G20" s="10">
        <v>0</v>
      </c>
      <c r="H20" s="10">
        <v>0</v>
      </c>
      <c r="I20" s="10">
        <v>31997555989</v>
      </c>
      <c r="J20" s="10">
        <v>31997555989</v>
      </c>
      <c r="K20" s="9" t="s">
        <v>24</v>
      </c>
      <c r="L20" s="22" t="s">
        <v>32</v>
      </c>
      <c r="M20" s="65">
        <v>0</v>
      </c>
      <c r="N20" s="65">
        <v>0</v>
      </c>
      <c r="O20" s="65"/>
      <c r="P20" s="82" t="s">
        <v>32</v>
      </c>
      <c r="Q20" s="81">
        <v>0</v>
      </c>
      <c r="R20" s="102" t="s">
        <v>132</v>
      </c>
      <c r="S20" s="75"/>
      <c r="T20" s="83" t="s">
        <v>136</v>
      </c>
      <c r="U20" s="90">
        <v>4.4699999999999997E-2</v>
      </c>
      <c r="V20" s="90">
        <v>5.16E-2</v>
      </c>
      <c r="W20" s="40" t="s">
        <v>136</v>
      </c>
      <c r="X20" s="49">
        <v>9.7799999999999998E-2</v>
      </c>
      <c r="Y20" s="49">
        <v>0.1633</v>
      </c>
      <c r="Z20" s="67" t="s">
        <v>136</v>
      </c>
      <c r="AA20" s="77">
        <v>1.6400000000000001E-2</v>
      </c>
      <c r="AB20" s="77">
        <v>0.41810000000000003</v>
      </c>
      <c r="AC20" s="69"/>
      <c r="AD20" s="9" t="s">
        <v>64</v>
      </c>
      <c r="AE20" s="9" t="s">
        <v>125</v>
      </c>
      <c r="AF20" s="9"/>
      <c r="AG20" s="19"/>
      <c r="AH20" s="19"/>
    </row>
    <row r="21" spans="1:35" s="1" customFormat="1" ht="98.25" customHeight="1" x14ac:dyDescent="0.25">
      <c r="A21" s="30">
        <v>18</v>
      </c>
      <c r="B21" s="12">
        <v>2017003050003</v>
      </c>
      <c r="C21" s="9" t="s">
        <v>43</v>
      </c>
      <c r="D21" s="15" t="s">
        <v>44</v>
      </c>
      <c r="E21" s="31">
        <v>187379000</v>
      </c>
      <c r="F21" s="10">
        <v>0</v>
      </c>
      <c r="G21" s="10">
        <v>0</v>
      </c>
      <c r="H21" s="31">
        <v>82000000</v>
      </c>
      <c r="I21" s="10">
        <v>187379000</v>
      </c>
      <c r="J21" s="10">
        <v>269379000</v>
      </c>
      <c r="K21" s="9" t="s">
        <v>45</v>
      </c>
      <c r="L21" s="22" t="s">
        <v>32</v>
      </c>
      <c r="M21" s="97">
        <v>0</v>
      </c>
      <c r="N21" s="97">
        <v>0</v>
      </c>
      <c r="O21" s="98" t="s">
        <v>127</v>
      </c>
      <c r="P21" s="82" t="s">
        <v>32</v>
      </c>
      <c r="Q21" s="70">
        <v>0.55000000000000004</v>
      </c>
      <c r="R21" s="68" t="s">
        <v>134</v>
      </c>
      <c r="S21" s="76"/>
      <c r="T21" s="83" t="s">
        <v>32</v>
      </c>
      <c r="U21" s="85">
        <v>0.55000000000000004</v>
      </c>
      <c r="V21" s="84" t="s">
        <v>134</v>
      </c>
      <c r="W21" s="40" t="s">
        <v>32</v>
      </c>
      <c r="X21" s="42">
        <v>0.55000000000000004</v>
      </c>
      <c r="Y21" s="41" t="s">
        <v>134</v>
      </c>
      <c r="Z21" s="67" t="s">
        <v>32</v>
      </c>
      <c r="AA21" s="70">
        <v>0.55000000000000004</v>
      </c>
      <c r="AB21" s="68">
        <v>0.7</v>
      </c>
      <c r="AC21" s="69"/>
      <c r="AD21" s="9" t="s">
        <v>61</v>
      </c>
      <c r="AE21" s="9" t="s">
        <v>62</v>
      </c>
      <c r="AF21" s="32" t="s">
        <v>98</v>
      </c>
      <c r="AG21" s="32" t="s">
        <v>99</v>
      </c>
      <c r="AH21" s="33">
        <v>3225528901</v>
      </c>
    </row>
    <row r="22" spans="1:35" s="1" customFormat="1" ht="51" x14ac:dyDescent="0.25">
      <c r="A22" s="30">
        <v>19</v>
      </c>
      <c r="B22" s="17">
        <v>2017003050002</v>
      </c>
      <c r="C22" s="9" t="s">
        <v>46</v>
      </c>
      <c r="D22" s="15" t="s">
        <v>48</v>
      </c>
      <c r="E22" s="10">
        <v>749569514</v>
      </c>
      <c r="F22" s="10">
        <v>0</v>
      </c>
      <c r="G22" s="10">
        <v>0</v>
      </c>
      <c r="H22" s="10">
        <v>128731571</v>
      </c>
      <c r="I22" s="10">
        <v>749569514</v>
      </c>
      <c r="J22" s="10">
        <v>878301085</v>
      </c>
      <c r="K22" s="15" t="s">
        <v>50</v>
      </c>
      <c r="L22" s="22" t="s">
        <v>91</v>
      </c>
      <c r="M22" s="57">
        <v>0</v>
      </c>
      <c r="N22" s="65">
        <v>0</v>
      </c>
      <c r="O22" s="65"/>
      <c r="P22" s="82" t="s">
        <v>133</v>
      </c>
      <c r="Q22" s="70">
        <v>0</v>
      </c>
      <c r="R22" s="81">
        <v>0</v>
      </c>
      <c r="S22" s="103"/>
      <c r="T22" s="83" t="s">
        <v>140</v>
      </c>
      <c r="U22" s="110">
        <v>0</v>
      </c>
      <c r="V22" s="110">
        <v>0</v>
      </c>
      <c r="W22" s="40" t="s">
        <v>140</v>
      </c>
      <c r="X22" s="50">
        <v>0</v>
      </c>
      <c r="Y22" s="50">
        <v>0</v>
      </c>
      <c r="Z22" s="67" t="s">
        <v>139</v>
      </c>
      <c r="AA22" s="79">
        <v>0</v>
      </c>
      <c r="AB22" s="79">
        <v>0</v>
      </c>
      <c r="AC22" s="69"/>
      <c r="AD22" s="29" t="s">
        <v>61</v>
      </c>
      <c r="AE22" s="29" t="s">
        <v>106</v>
      </c>
      <c r="AF22" s="29" t="s">
        <v>101</v>
      </c>
      <c r="AG22" s="34" t="s">
        <v>103</v>
      </c>
      <c r="AH22" s="29" t="s">
        <v>102</v>
      </c>
      <c r="AI22" s="35" t="s">
        <v>128</v>
      </c>
    </row>
    <row r="23" spans="1:35" s="1" customFormat="1" ht="51" x14ac:dyDescent="0.25">
      <c r="A23" s="30">
        <v>20</v>
      </c>
      <c r="B23" s="17">
        <v>2017050310005</v>
      </c>
      <c r="C23" s="9" t="s">
        <v>47</v>
      </c>
      <c r="D23" s="15" t="s">
        <v>44</v>
      </c>
      <c r="E23" s="10">
        <v>3126735135</v>
      </c>
      <c r="F23" s="10">
        <v>304519050</v>
      </c>
      <c r="G23" s="10">
        <v>1779971040</v>
      </c>
      <c r="H23" s="10">
        <v>0</v>
      </c>
      <c r="I23" s="10">
        <v>5211225225</v>
      </c>
      <c r="J23" s="10">
        <v>5211225225</v>
      </c>
      <c r="K23" s="15" t="s">
        <v>52</v>
      </c>
      <c r="L23" s="22" t="s">
        <v>91</v>
      </c>
      <c r="M23" s="65">
        <v>0</v>
      </c>
      <c r="N23" s="65">
        <v>0</v>
      </c>
      <c r="O23" s="65"/>
      <c r="P23" s="82" t="s">
        <v>133</v>
      </c>
      <c r="Q23" s="81">
        <v>0</v>
      </c>
      <c r="R23" s="81">
        <v>0</v>
      </c>
      <c r="S23" s="103"/>
      <c r="T23" s="83" t="s">
        <v>139</v>
      </c>
      <c r="U23" s="110">
        <v>0</v>
      </c>
      <c r="V23" s="110">
        <v>0</v>
      </c>
      <c r="W23" s="40" t="s">
        <v>139</v>
      </c>
      <c r="X23" s="50">
        <v>0</v>
      </c>
      <c r="Y23" s="50">
        <v>0</v>
      </c>
      <c r="Z23" s="67" t="s">
        <v>32</v>
      </c>
      <c r="AA23" s="79">
        <v>0</v>
      </c>
      <c r="AB23" s="68">
        <v>0.48</v>
      </c>
      <c r="AC23" s="69"/>
      <c r="AD23" s="29" t="s">
        <v>61</v>
      </c>
      <c r="AE23" s="29" t="s">
        <v>106</v>
      </c>
      <c r="AF23" s="29"/>
      <c r="AG23" s="36"/>
      <c r="AH23" s="36"/>
    </row>
    <row r="24" spans="1:35" s="1" customFormat="1" ht="60" x14ac:dyDescent="0.25">
      <c r="A24" s="30">
        <v>21</v>
      </c>
      <c r="B24" s="17">
        <v>2018003050021</v>
      </c>
      <c r="C24" s="9" t="s">
        <v>83</v>
      </c>
      <c r="D24" s="15" t="s">
        <v>84</v>
      </c>
      <c r="E24" s="10">
        <v>3000000000</v>
      </c>
      <c r="F24" s="10">
        <v>0</v>
      </c>
      <c r="G24" s="10">
        <v>0</v>
      </c>
      <c r="H24" s="10">
        <v>0</v>
      </c>
      <c r="I24" s="10">
        <v>3000000000</v>
      </c>
      <c r="J24" s="10">
        <v>3000000000</v>
      </c>
      <c r="K24" s="15" t="s">
        <v>93</v>
      </c>
      <c r="L24" s="22" t="s">
        <v>91</v>
      </c>
      <c r="M24" s="65">
        <v>0</v>
      </c>
      <c r="N24" s="65">
        <v>0</v>
      </c>
      <c r="O24" s="64"/>
      <c r="P24" s="104" t="s">
        <v>133</v>
      </c>
      <c r="Q24" s="81">
        <v>0</v>
      </c>
      <c r="R24" s="81">
        <v>0</v>
      </c>
      <c r="S24" s="103"/>
      <c r="T24" s="83" t="s">
        <v>139</v>
      </c>
      <c r="U24" s="90">
        <v>0</v>
      </c>
      <c r="V24" s="90">
        <v>0</v>
      </c>
      <c r="W24" s="40" t="s">
        <v>147</v>
      </c>
      <c r="X24" s="49">
        <v>0</v>
      </c>
      <c r="Y24" s="49">
        <v>0</v>
      </c>
      <c r="Z24" s="67" t="s">
        <v>136</v>
      </c>
      <c r="AA24" s="77">
        <v>0</v>
      </c>
      <c r="AB24" s="77">
        <v>0</v>
      </c>
      <c r="AC24" s="69"/>
      <c r="AD24" s="30" t="s">
        <v>87</v>
      </c>
      <c r="AE24" s="29" t="s">
        <v>90</v>
      </c>
      <c r="AF24" s="29"/>
      <c r="AG24" s="36"/>
      <c r="AH24" s="36"/>
    </row>
    <row r="25" spans="1:35" s="1" customFormat="1" ht="90" x14ac:dyDescent="0.25">
      <c r="A25" s="30">
        <v>22</v>
      </c>
      <c r="B25" s="17">
        <v>2018003050022</v>
      </c>
      <c r="C25" s="9" t="s">
        <v>85</v>
      </c>
      <c r="D25" s="15" t="s">
        <v>86</v>
      </c>
      <c r="E25" s="10">
        <v>5070868084</v>
      </c>
      <c r="F25" s="10">
        <v>0</v>
      </c>
      <c r="G25" s="10">
        <v>0</v>
      </c>
      <c r="H25" s="10">
        <v>10000000</v>
      </c>
      <c r="I25" s="10">
        <v>5070868084</v>
      </c>
      <c r="J25" s="10">
        <v>5080868084</v>
      </c>
      <c r="K25" s="15" t="s">
        <v>92</v>
      </c>
      <c r="L25" s="22" t="s">
        <v>91</v>
      </c>
      <c r="M25" s="65">
        <v>0</v>
      </c>
      <c r="N25" s="65">
        <v>0</v>
      </c>
      <c r="O25" s="64"/>
      <c r="P25" s="104" t="s">
        <v>133</v>
      </c>
      <c r="Q25" s="81">
        <v>0</v>
      </c>
      <c r="R25" s="81">
        <v>0</v>
      </c>
      <c r="S25" s="103"/>
      <c r="T25" s="83" t="s">
        <v>139</v>
      </c>
      <c r="U25" s="90">
        <v>0</v>
      </c>
      <c r="V25" s="90">
        <v>0</v>
      </c>
      <c r="W25" s="40" t="s">
        <v>139</v>
      </c>
      <c r="X25" s="49">
        <v>0</v>
      </c>
      <c r="Y25" s="49">
        <v>0</v>
      </c>
      <c r="Z25" s="67" t="s">
        <v>136</v>
      </c>
      <c r="AA25" s="77">
        <v>0</v>
      </c>
      <c r="AB25" s="77">
        <v>0</v>
      </c>
      <c r="AC25" s="80" t="s">
        <v>152</v>
      </c>
      <c r="AD25" s="30" t="s">
        <v>88</v>
      </c>
      <c r="AE25" s="29" t="s">
        <v>89</v>
      </c>
      <c r="AF25" s="29"/>
      <c r="AG25" s="36"/>
      <c r="AH25" s="36"/>
    </row>
    <row r="26" spans="1:35" s="1" customFormat="1" ht="169.5" customHeight="1" x14ac:dyDescent="0.25">
      <c r="A26" s="30">
        <v>23</v>
      </c>
      <c r="B26" s="37">
        <v>2017003050005</v>
      </c>
      <c r="C26" s="9" t="s">
        <v>126</v>
      </c>
      <c r="D26" s="15" t="s">
        <v>44</v>
      </c>
      <c r="E26" s="10">
        <v>187379000</v>
      </c>
      <c r="F26" s="10">
        <v>0</v>
      </c>
      <c r="G26" s="10">
        <v>0</v>
      </c>
      <c r="H26" s="10">
        <v>100000000</v>
      </c>
      <c r="I26" s="10">
        <f>+E26+F26+G26</f>
        <v>187379000</v>
      </c>
      <c r="J26" s="10">
        <f>H26+I26</f>
        <v>287379000</v>
      </c>
      <c r="K26" s="15" t="s">
        <v>129</v>
      </c>
      <c r="L26" s="22" t="s">
        <v>95</v>
      </c>
      <c r="M26" s="97">
        <v>0</v>
      </c>
      <c r="N26" s="97">
        <v>0</v>
      </c>
      <c r="O26" s="99" t="s">
        <v>96</v>
      </c>
      <c r="P26" s="104" t="s">
        <v>95</v>
      </c>
      <c r="Q26" s="105">
        <v>0</v>
      </c>
      <c r="R26" s="105">
        <v>0</v>
      </c>
      <c r="S26" s="76"/>
      <c r="T26" s="83" t="s">
        <v>32</v>
      </c>
      <c r="U26" s="90">
        <v>0</v>
      </c>
      <c r="V26" s="90">
        <v>0</v>
      </c>
      <c r="W26" s="40" t="s">
        <v>32</v>
      </c>
      <c r="X26" s="49">
        <v>0</v>
      </c>
      <c r="Y26" s="49">
        <v>0</v>
      </c>
      <c r="Z26" s="67" t="s">
        <v>32</v>
      </c>
      <c r="AA26" s="77">
        <v>0.65</v>
      </c>
      <c r="AB26" s="77">
        <v>0</v>
      </c>
      <c r="AC26" s="69"/>
      <c r="AD26" s="9" t="s">
        <v>61</v>
      </c>
      <c r="AE26" s="9" t="s">
        <v>106</v>
      </c>
      <c r="AF26" s="9" t="s">
        <v>104</v>
      </c>
      <c r="AG26" s="32" t="s">
        <v>105</v>
      </c>
      <c r="AH26" s="33">
        <v>3228748244</v>
      </c>
    </row>
    <row r="27" spans="1:35" s="1" customFormat="1" ht="60" x14ac:dyDescent="0.25">
      <c r="A27" s="30">
        <v>24</v>
      </c>
      <c r="B27" s="17">
        <v>2017003050004</v>
      </c>
      <c r="C27" s="9" t="s">
        <v>107</v>
      </c>
      <c r="D27" s="15" t="s">
        <v>44</v>
      </c>
      <c r="E27" s="10">
        <v>150750000</v>
      </c>
      <c r="F27" s="10">
        <v>50000000</v>
      </c>
      <c r="G27" s="10">
        <v>0</v>
      </c>
      <c r="H27" s="10">
        <v>32000000</v>
      </c>
      <c r="I27" s="10">
        <f t="shared" ref="I27:I29" si="2">+E27+F27+G27</f>
        <v>200750000</v>
      </c>
      <c r="J27" s="10">
        <f t="shared" ref="J27:J28" si="3">H27+I27</f>
        <v>232750000</v>
      </c>
      <c r="K27" s="15" t="s">
        <v>51</v>
      </c>
      <c r="L27" s="22" t="s">
        <v>91</v>
      </c>
      <c r="M27" s="65">
        <v>0</v>
      </c>
      <c r="N27" s="65">
        <v>0</v>
      </c>
      <c r="O27" s="65"/>
      <c r="P27" s="104" t="s">
        <v>91</v>
      </c>
      <c r="Q27" s="81">
        <v>0</v>
      </c>
      <c r="R27" s="81">
        <v>0</v>
      </c>
      <c r="S27" s="81"/>
      <c r="T27" s="83" t="s">
        <v>91</v>
      </c>
      <c r="U27" s="92">
        <v>0</v>
      </c>
      <c r="V27" s="92">
        <v>0</v>
      </c>
      <c r="W27" s="40" t="s">
        <v>91</v>
      </c>
      <c r="X27" s="51">
        <v>0</v>
      </c>
      <c r="Y27" s="51">
        <v>0</v>
      </c>
      <c r="Z27" s="67" t="s">
        <v>174</v>
      </c>
      <c r="AA27" s="81">
        <v>0</v>
      </c>
      <c r="AB27" s="81">
        <v>0</v>
      </c>
      <c r="AC27" s="80" t="s">
        <v>151</v>
      </c>
      <c r="AD27" s="29" t="s">
        <v>61</v>
      </c>
      <c r="AE27" s="29" t="s">
        <v>106</v>
      </c>
      <c r="AF27" s="29" t="s">
        <v>100</v>
      </c>
      <c r="AG27" s="36"/>
      <c r="AH27" s="36">
        <v>3016000143</v>
      </c>
    </row>
    <row r="28" spans="1:35" s="1" customFormat="1" ht="45" customHeight="1" x14ac:dyDescent="0.25">
      <c r="A28" s="30">
        <v>25</v>
      </c>
      <c r="B28" s="17">
        <v>2018003050007</v>
      </c>
      <c r="C28" s="9" t="s">
        <v>72</v>
      </c>
      <c r="D28" s="11" t="s">
        <v>73</v>
      </c>
      <c r="E28" s="10">
        <v>21922937546</v>
      </c>
      <c r="F28" s="10">
        <v>0</v>
      </c>
      <c r="G28" s="10">
        <v>0</v>
      </c>
      <c r="H28" s="10">
        <v>0</v>
      </c>
      <c r="I28" s="10">
        <f t="shared" si="2"/>
        <v>21922937546</v>
      </c>
      <c r="J28" s="10">
        <f t="shared" si="3"/>
        <v>21922937546</v>
      </c>
      <c r="K28" s="15" t="s">
        <v>70</v>
      </c>
      <c r="L28" s="22" t="s">
        <v>71</v>
      </c>
      <c r="M28" s="65">
        <v>0</v>
      </c>
      <c r="N28" s="65">
        <v>0</v>
      </c>
      <c r="O28" s="65"/>
      <c r="P28" s="104" t="s">
        <v>71</v>
      </c>
      <c r="Q28" s="81">
        <v>0</v>
      </c>
      <c r="R28" s="81">
        <v>0</v>
      </c>
      <c r="S28" s="81"/>
      <c r="T28" s="83" t="s">
        <v>71</v>
      </c>
      <c r="U28" s="92">
        <v>0</v>
      </c>
      <c r="V28" s="92">
        <v>0</v>
      </c>
      <c r="W28" s="40" t="s">
        <v>71</v>
      </c>
      <c r="X28" s="51">
        <v>0</v>
      </c>
      <c r="Y28" s="51">
        <v>0</v>
      </c>
      <c r="Z28" s="67" t="s">
        <v>71</v>
      </c>
      <c r="AA28" s="81">
        <v>0</v>
      </c>
      <c r="AB28" s="81">
        <v>0</v>
      </c>
      <c r="AC28" s="69"/>
      <c r="AD28" s="115" t="s">
        <v>108</v>
      </c>
      <c r="AE28" s="115"/>
      <c r="AF28" s="29"/>
      <c r="AG28" s="36"/>
      <c r="AH28" s="36"/>
    </row>
    <row r="29" spans="1:35" s="1" customFormat="1" ht="60" x14ac:dyDescent="0.25">
      <c r="A29" s="30">
        <v>26</v>
      </c>
      <c r="B29" s="17">
        <v>2018003050083</v>
      </c>
      <c r="C29" s="9" t="s">
        <v>141</v>
      </c>
      <c r="D29" s="11" t="s">
        <v>10</v>
      </c>
      <c r="E29" s="10">
        <v>4998653606</v>
      </c>
      <c r="F29" s="36"/>
      <c r="G29" s="36"/>
      <c r="H29" s="36"/>
      <c r="I29" s="10">
        <f t="shared" si="2"/>
        <v>4998653606</v>
      </c>
      <c r="J29" s="36"/>
      <c r="K29" s="15" t="s">
        <v>70</v>
      </c>
      <c r="L29" s="22" t="s">
        <v>71</v>
      </c>
      <c r="M29" s="56"/>
      <c r="N29" s="56"/>
      <c r="O29" s="56"/>
      <c r="P29" s="82" t="s">
        <v>71</v>
      </c>
      <c r="Q29" s="69"/>
      <c r="R29" s="69"/>
      <c r="S29" s="69"/>
      <c r="T29" s="83" t="s">
        <v>71</v>
      </c>
      <c r="U29" s="92">
        <v>0</v>
      </c>
      <c r="V29" s="92">
        <v>0</v>
      </c>
      <c r="W29" s="40" t="s">
        <v>71</v>
      </c>
      <c r="X29" s="51">
        <v>0</v>
      </c>
      <c r="Y29" s="51">
        <v>0</v>
      </c>
      <c r="Z29" s="67" t="s">
        <v>71</v>
      </c>
      <c r="AA29" s="81">
        <v>0</v>
      </c>
      <c r="AB29" s="81">
        <v>0</v>
      </c>
      <c r="AC29" s="69"/>
      <c r="AD29" s="13"/>
      <c r="AE29" s="15" t="s">
        <v>71</v>
      </c>
    </row>
    <row r="30" spans="1:35" s="1" customFormat="1" ht="65.25" customHeight="1" x14ac:dyDescent="0.25">
      <c r="A30" s="30">
        <v>27</v>
      </c>
      <c r="B30" s="17">
        <v>2018003050087</v>
      </c>
      <c r="C30" s="9" t="s">
        <v>142</v>
      </c>
      <c r="D30" s="11" t="s">
        <v>10</v>
      </c>
      <c r="E30" s="10">
        <v>1500000000</v>
      </c>
      <c r="F30" s="36"/>
      <c r="G30" s="36"/>
      <c r="H30" s="36"/>
      <c r="I30" s="36"/>
      <c r="J30" s="36"/>
      <c r="K30" s="15" t="s">
        <v>70</v>
      </c>
      <c r="L30" s="22" t="s">
        <v>71</v>
      </c>
      <c r="M30" s="56"/>
      <c r="N30" s="56"/>
      <c r="O30" s="56"/>
      <c r="P30" s="82" t="s">
        <v>71</v>
      </c>
      <c r="Q30" s="69"/>
      <c r="R30" s="69"/>
      <c r="S30" s="69"/>
      <c r="T30" s="83" t="s">
        <v>71</v>
      </c>
      <c r="U30" s="92">
        <v>0</v>
      </c>
      <c r="V30" s="92">
        <v>0</v>
      </c>
      <c r="W30" s="40" t="s">
        <v>71</v>
      </c>
      <c r="X30" s="51">
        <v>0</v>
      </c>
      <c r="Y30" s="51">
        <v>0</v>
      </c>
      <c r="Z30" s="67" t="s">
        <v>71</v>
      </c>
      <c r="AA30" s="81">
        <v>0</v>
      </c>
      <c r="AB30" s="81">
        <v>0</v>
      </c>
      <c r="AC30" s="69"/>
      <c r="AD30" s="13"/>
      <c r="AE30" s="15" t="s">
        <v>71</v>
      </c>
    </row>
    <row r="31" spans="1:35" s="1" customFormat="1" ht="45" x14ac:dyDescent="0.25">
      <c r="A31" s="30">
        <v>28</v>
      </c>
      <c r="B31" s="17">
        <v>2018003050091</v>
      </c>
      <c r="C31" s="9" t="s">
        <v>143</v>
      </c>
      <c r="D31" s="11" t="s">
        <v>10</v>
      </c>
      <c r="E31" s="10">
        <v>3044900971</v>
      </c>
      <c r="F31" s="36"/>
      <c r="G31" s="36"/>
      <c r="H31" s="36"/>
      <c r="I31" s="36"/>
      <c r="J31" s="36"/>
      <c r="K31" s="15" t="s">
        <v>70</v>
      </c>
      <c r="L31" s="22" t="s">
        <v>71</v>
      </c>
      <c r="M31" s="56"/>
      <c r="N31" s="56"/>
      <c r="O31" s="56"/>
      <c r="P31" s="82" t="s">
        <v>71</v>
      </c>
      <c r="Q31" s="69"/>
      <c r="R31" s="69"/>
      <c r="S31" s="69"/>
      <c r="T31" s="83" t="s">
        <v>71</v>
      </c>
      <c r="U31" s="92">
        <v>0</v>
      </c>
      <c r="V31" s="92">
        <v>0</v>
      </c>
      <c r="W31" s="40" t="s">
        <v>71</v>
      </c>
      <c r="X31" s="51">
        <v>0</v>
      </c>
      <c r="Y31" s="51">
        <v>0</v>
      </c>
      <c r="Z31" s="67" t="s">
        <v>71</v>
      </c>
      <c r="AA31" s="81">
        <v>0</v>
      </c>
      <c r="AB31" s="81">
        <v>0</v>
      </c>
      <c r="AC31" s="69"/>
      <c r="AD31" s="13"/>
      <c r="AE31" s="15" t="s">
        <v>71</v>
      </c>
    </row>
    <row r="32" spans="1:35" ht="45" x14ac:dyDescent="0.25">
      <c r="A32" s="30">
        <v>29</v>
      </c>
      <c r="B32" s="17">
        <v>2018003050071</v>
      </c>
      <c r="C32" s="9" t="s">
        <v>144</v>
      </c>
      <c r="D32" s="11" t="s">
        <v>41</v>
      </c>
      <c r="E32" s="10">
        <v>2761772410</v>
      </c>
      <c r="F32" s="36"/>
      <c r="G32" s="36"/>
      <c r="H32" s="36"/>
      <c r="I32" s="36"/>
      <c r="J32" s="36"/>
      <c r="K32" s="15" t="s">
        <v>172</v>
      </c>
      <c r="L32" s="66" t="s">
        <v>71</v>
      </c>
      <c r="M32" s="100"/>
      <c r="N32" s="100"/>
      <c r="O32" s="100"/>
      <c r="P32" s="106" t="s">
        <v>71</v>
      </c>
      <c r="Q32" s="107"/>
      <c r="R32" s="107"/>
      <c r="S32" s="107"/>
      <c r="T32" s="94" t="s">
        <v>71</v>
      </c>
      <c r="U32" s="111">
        <v>0</v>
      </c>
      <c r="V32" s="111">
        <v>0</v>
      </c>
      <c r="W32" s="52" t="s">
        <v>71</v>
      </c>
      <c r="X32" s="53">
        <v>0</v>
      </c>
      <c r="Y32" s="53">
        <v>0</v>
      </c>
      <c r="Z32" s="67" t="s">
        <v>174</v>
      </c>
      <c r="AA32" s="81">
        <v>0</v>
      </c>
      <c r="AB32" s="81">
        <v>0</v>
      </c>
      <c r="AC32" s="112" t="s">
        <v>173</v>
      </c>
      <c r="AD32" s="39"/>
      <c r="AE32" s="38" t="s">
        <v>71</v>
      </c>
      <c r="AF32" s="1"/>
      <c r="AG32" s="1"/>
      <c r="AH32" s="1"/>
      <c r="AI32" s="1"/>
    </row>
    <row r="33" spans="1:39" ht="90.75" thickBot="1" x14ac:dyDescent="0.3">
      <c r="A33" s="30">
        <v>30</v>
      </c>
      <c r="B33" s="17">
        <v>2018003050110</v>
      </c>
      <c r="C33" s="9" t="s">
        <v>153</v>
      </c>
      <c r="D33" s="15" t="s">
        <v>154</v>
      </c>
      <c r="E33" s="10">
        <v>640000000</v>
      </c>
      <c r="F33" s="10"/>
      <c r="G33" s="10"/>
      <c r="H33" s="10"/>
      <c r="I33" s="10">
        <f t="shared" ref="I33:I48" si="4">+E33+F33+G33</f>
        <v>640000000</v>
      </c>
      <c r="J33" s="10">
        <f t="shared" ref="J33:J48" si="5">H33+I33</f>
        <v>640000000</v>
      </c>
      <c r="K33" s="15" t="s">
        <v>70</v>
      </c>
      <c r="L33" s="56"/>
      <c r="M33" s="56"/>
      <c r="N33" s="56"/>
      <c r="O33" s="56"/>
      <c r="P33" s="69"/>
      <c r="Q33" s="69"/>
      <c r="R33" s="69"/>
      <c r="S33" s="69"/>
      <c r="T33" s="93"/>
      <c r="U33" s="93"/>
      <c r="V33" s="93"/>
      <c r="W33" s="54"/>
      <c r="X33" s="54"/>
      <c r="Y33" s="54"/>
      <c r="Z33" s="67" t="s">
        <v>71</v>
      </c>
      <c r="AA33" s="81">
        <v>0</v>
      </c>
      <c r="AB33" s="81">
        <v>0</v>
      </c>
      <c r="AC33" s="69"/>
      <c r="AD33" s="19"/>
      <c r="AE33" s="19"/>
      <c r="AF33" s="19"/>
      <c r="AG33" s="19"/>
      <c r="AH33" s="19"/>
      <c r="AI33" s="19"/>
    </row>
    <row r="34" spans="1:39" ht="30.75" thickBot="1" x14ac:dyDescent="0.3">
      <c r="A34" s="30">
        <v>31</v>
      </c>
      <c r="B34" s="17">
        <v>2018003050109</v>
      </c>
      <c r="C34" s="9" t="s">
        <v>155</v>
      </c>
      <c r="D34" s="15" t="s">
        <v>10</v>
      </c>
      <c r="E34" s="10">
        <v>2223312301</v>
      </c>
      <c r="F34" s="10"/>
      <c r="G34" s="10"/>
      <c r="H34" s="10"/>
      <c r="I34" s="10">
        <f t="shared" si="4"/>
        <v>2223312301</v>
      </c>
      <c r="J34" s="10">
        <f t="shared" si="5"/>
        <v>2223312301</v>
      </c>
      <c r="K34" s="15" t="s">
        <v>70</v>
      </c>
      <c r="L34" s="56"/>
      <c r="M34" s="56"/>
      <c r="N34" s="56"/>
      <c r="O34" s="56"/>
      <c r="P34" s="69"/>
      <c r="Q34" s="69"/>
      <c r="R34" s="69"/>
      <c r="S34" s="69"/>
      <c r="T34" s="93"/>
      <c r="U34" s="93"/>
      <c r="V34" s="93"/>
      <c r="W34" s="54"/>
      <c r="X34" s="54"/>
      <c r="Y34" s="54"/>
      <c r="Z34" s="67" t="s">
        <v>71</v>
      </c>
      <c r="AA34" s="81">
        <v>0</v>
      </c>
      <c r="AB34" s="81">
        <v>0</v>
      </c>
      <c r="AC34" s="69"/>
      <c r="AD34" s="19"/>
      <c r="AE34" s="19"/>
      <c r="AF34" s="19"/>
      <c r="AG34" s="19"/>
      <c r="AH34" s="19"/>
      <c r="AI34" s="19"/>
      <c r="AL34" s="125">
        <v>19</v>
      </c>
      <c r="AM34">
        <f>+AL34+AL35+AL36+AL37+AL38+AL39</f>
        <v>43</v>
      </c>
    </row>
    <row r="35" spans="1:39" ht="30.75" thickBot="1" x14ac:dyDescent="0.3">
      <c r="A35" s="30">
        <v>32</v>
      </c>
      <c r="B35" s="17">
        <v>2018003050108</v>
      </c>
      <c r="C35" s="9" t="s">
        <v>156</v>
      </c>
      <c r="D35" s="15" t="s">
        <v>10</v>
      </c>
      <c r="E35" s="10">
        <v>2500000000</v>
      </c>
      <c r="F35" s="10"/>
      <c r="G35" s="10"/>
      <c r="H35" s="10"/>
      <c r="I35" s="10">
        <f t="shared" si="4"/>
        <v>2500000000</v>
      </c>
      <c r="J35" s="10">
        <f t="shared" si="5"/>
        <v>2500000000</v>
      </c>
      <c r="K35" s="15" t="s">
        <v>70</v>
      </c>
      <c r="L35" s="56"/>
      <c r="M35" s="56"/>
      <c r="N35" s="56"/>
      <c r="O35" s="56"/>
      <c r="P35" s="69"/>
      <c r="Q35" s="69"/>
      <c r="R35" s="69"/>
      <c r="S35" s="69"/>
      <c r="T35" s="93"/>
      <c r="U35" s="93"/>
      <c r="V35" s="93"/>
      <c r="W35" s="54"/>
      <c r="X35" s="54"/>
      <c r="Y35" s="54"/>
      <c r="Z35" s="67" t="s">
        <v>71</v>
      </c>
      <c r="AA35" s="81">
        <v>0</v>
      </c>
      <c r="AB35" s="81">
        <v>0</v>
      </c>
      <c r="AC35" s="69"/>
      <c r="AD35" s="19"/>
      <c r="AE35" s="19"/>
      <c r="AF35" s="19"/>
      <c r="AG35" s="19"/>
      <c r="AH35" s="19"/>
      <c r="AI35" s="19"/>
      <c r="AL35" s="126">
        <v>1</v>
      </c>
    </row>
    <row r="36" spans="1:39" ht="45.75" thickBot="1" x14ac:dyDescent="0.3">
      <c r="A36" s="30">
        <v>33</v>
      </c>
      <c r="B36" s="17">
        <v>2018003050104</v>
      </c>
      <c r="C36" s="9" t="s">
        <v>157</v>
      </c>
      <c r="D36" s="15" t="s">
        <v>41</v>
      </c>
      <c r="E36" s="10">
        <v>2500000000</v>
      </c>
      <c r="F36" s="10"/>
      <c r="G36" s="10"/>
      <c r="H36" s="10">
        <v>1500000000</v>
      </c>
      <c r="I36" s="10">
        <f t="shared" si="4"/>
        <v>2500000000</v>
      </c>
      <c r="J36" s="10">
        <f t="shared" si="5"/>
        <v>4000000000</v>
      </c>
      <c r="K36" s="15" t="s">
        <v>70</v>
      </c>
      <c r="L36" s="56"/>
      <c r="M36" s="56"/>
      <c r="N36" s="56"/>
      <c r="O36" s="56"/>
      <c r="P36" s="69"/>
      <c r="Q36" s="69"/>
      <c r="R36" s="69"/>
      <c r="S36" s="69"/>
      <c r="T36" s="93"/>
      <c r="U36" s="93"/>
      <c r="V36" s="93"/>
      <c r="W36" s="54"/>
      <c r="X36" s="54"/>
      <c r="Y36" s="54"/>
      <c r="Z36" s="67" t="s">
        <v>71</v>
      </c>
      <c r="AA36" s="81">
        <v>0</v>
      </c>
      <c r="AB36" s="81">
        <v>0</v>
      </c>
      <c r="AC36" s="69"/>
      <c r="AD36" s="19"/>
      <c r="AE36" s="19"/>
      <c r="AF36" s="19"/>
      <c r="AG36" s="19"/>
      <c r="AH36" s="19"/>
      <c r="AI36" s="19"/>
      <c r="AL36" s="127">
        <v>10</v>
      </c>
    </row>
    <row r="37" spans="1:39" ht="45.75" thickBot="1" x14ac:dyDescent="0.3">
      <c r="A37" s="30">
        <v>34</v>
      </c>
      <c r="B37" s="17">
        <v>2018051010003</v>
      </c>
      <c r="C37" s="9" t="s">
        <v>158</v>
      </c>
      <c r="D37" s="15" t="s">
        <v>48</v>
      </c>
      <c r="E37" s="10">
        <v>2000000000</v>
      </c>
      <c r="F37" s="10"/>
      <c r="G37" s="10"/>
      <c r="H37" s="10">
        <v>700000000</v>
      </c>
      <c r="I37" s="10">
        <f t="shared" si="4"/>
        <v>2000000000</v>
      </c>
      <c r="J37" s="10">
        <f t="shared" si="5"/>
        <v>2700000000</v>
      </c>
      <c r="K37" s="15" t="s">
        <v>70</v>
      </c>
      <c r="L37" s="56"/>
      <c r="M37" s="56"/>
      <c r="N37" s="56"/>
      <c r="O37" s="56"/>
      <c r="P37" s="69"/>
      <c r="Q37" s="69"/>
      <c r="R37" s="69"/>
      <c r="S37" s="69"/>
      <c r="T37" s="93"/>
      <c r="U37" s="93"/>
      <c r="V37" s="93"/>
      <c r="W37" s="54"/>
      <c r="X37" s="54"/>
      <c r="Y37" s="54"/>
      <c r="Z37" s="67" t="s">
        <v>71</v>
      </c>
      <c r="AA37" s="81">
        <v>0</v>
      </c>
      <c r="AB37" s="81">
        <v>0</v>
      </c>
      <c r="AC37" s="69"/>
      <c r="AD37" s="19"/>
      <c r="AE37" s="19"/>
      <c r="AF37" s="19"/>
      <c r="AG37" s="19"/>
      <c r="AH37" s="19"/>
      <c r="AI37" s="19"/>
      <c r="AL37" s="126">
        <v>1</v>
      </c>
    </row>
    <row r="38" spans="1:39" ht="45.75" thickBot="1" x14ac:dyDescent="0.3">
      <c r="A38" s="30">
        <v>35</v>
      </c>
      <c r="B38" s="17">
        <v>2018053760018</v>
      </c>
      <c r="C38" s="9" t="s">
        <v>159</v>
      </c>
      <c r="D38" s="15" t="s">
        <v>48</v>
      </c>
      <c r="E38" s="10">
        <v>500000000</v>
      </c>
      <c r="F38" s="10">
        <v>685700000</v>
      </c>
      <c r="G38" s="10"/>
      <c r="H38" s="10"/>
      <c r="I38" s="10">
        <f t="shared" si="4"/>
        <v>1185700000</v>
      </c>
      <c r="J38" s="10">
        <f t="shared" si="5"/>
        <v>1185700000</v>
      </c>
      <c r="K38" s="15" t="s">
        <v>70</v>
      </c>
      <c r="L38" s="56"/>
      <c r="M38" s="56"/>
      <c r="N38" s="56"/>
      <c r="O38" s="56"/>
      <c r="P38" s="69"/>
      <c r="Q38" s="69"/>
      <c r="R38" s="69"/>
      <c r="S38" s="69"/>
      <c r="T38" s="93"/>
      <c r="U38" s="93"/>
      <c r="V38" s="93"/>
      <c r="W38" s="54"/>
      <c r="X38" s="54"/>
      <c r="Y38" s="54"/>
      <c r="Z38" s="67" t="s">
        <v>71</v>
      </c>
      <c r="AA38" s="81">
        <v>0</v>
      </c>
      <c r="AB38" s="81">
        <v>0</v>
      </c>
      <c r="AC38" s="69"/>
      <c r="AD38" s="19"/>
      <c r="AE38" s="19"/>
      <c r="AF38" s="19"/>
      <c r="AG38" s="19"/>
      <c r="AH38" s="19"/>
      <c r="AI38" s="19"/>
      <c r="AL38" s="127">
        <v>5</v>
      </c>
    </row>
    <row r="39" spans="1:39" ht="30.75" thickBot="1" x14ac:dyDescent="0.3">
      <c r="A39" s="30">
        <v>36</v>
      </c>
      <c r="B39" s="17">
        <v>2018058930083</v>
      </c>
      <c r="C39" s="9" t="s">
        <v>160</v>
      </c>
      <c r="D39" s="15" t="s">
        <v>48</v>
      </c>
      <c r="E39" s="10">
        <v>500000000</v>
      </c>
      <c r="F39" s="10"/>
      <c r="G39" s="10"/>
      <c r="H39" s="10">
        <v>620916578</v>
      </c>
      <c r="I39" s="10">
        <f t="shared" si="4"/>
        <v>500000000</v>
      </c>
      <c r="J39" s="10">
        <f t="shared" si="5"/>
        <v>1120916578</v>
      </c>
      <c r="K39" s="15" t="s">
        <v>70</v>
      </c>
      <c r="L39" s="56"/>
      <c r="M39" s="56"/>
      <c r="N39" s="56"/>
      <c r="O39" s="56"/>
      <c r="P39" s="69"/>
      <c r="Q39" s="69"/>
      <c r="R39" s="69"/>
      <c r="S39" s="69"/>
      <c r="T39" s="93"/>
      <c r="U39" s="93"/>
      <c r="V39" s="93"/>
      <c r="W39" s="54"/>
      <c r="X39" s="54"/>
      <c r="Y39" s="54"/>
      <c r="Z39" s="67" t="s">
        <v>71</v>
      </c>
      <c r="AA39" s="81">
        <v>0</v>
      </c>
      <c r="AB39" s="81">
        <v>0</v>
      </c>
      <c r="AC39" s="69"/>
      <c r="AD39" s="19"/>
      <c r="AE39" s="19"/>
      <c r="AF39" s="19"/>
      <c r="AG39" s="19"/>
      <c r="AH39" s="19"/>
      <c r="AI39" s="19"/>
      <c r="AL39" s="126">
        <v>7</v>
      </c>
    </row>
    <row r="40" spans="1:39" ht="30" x14ac:dyDescent="0.25">
      <c r="A40" s="30">
        <v>37</v>
      </c>
      <c r="B40" s="17">
        <v>2018058930081</v>
      </c>
      <c r="C40" s="9" t="s">
        <v>161</v>
      </c>
      <c r="D40" s="15" t="s">
        <v>48</v>
      </c>
      <c r="E40" s="10">
        <v>500000000</v>
      </c>
      <c r="F40" s="10"/>
      <c r="G40" s="10"/>
      <c r="H40" s="10">
        <v>2143009345</v>
      </c>
      <c r="I40" s="10">
        <f t="shared" si="4"/>
        <v>500000000</v>
      </c>
      <c r="J40" s="10">
        <f t="shared" si="5"/>
        <v>2643009345</v>
      </c>
      <c r="K40" s="15" t="s">
        <v>70</v>
      </c>
      <c r="L40" s="56"/>
      <c r="M40" s="56"/>
      <c r="N40" s="56"/>
      <c r="O40" s="56"/>
      <c r="P40" s="69"/>
      <c r="Q40" s="69"/>
      <c r="R40" s="69"/>
      <c r="S40" s="69"/>
      <c r="T40" s="93"/>
      <c r="U40" s="93"/>
      <c r="V40" s="93"/>
      <c r="W40" s="54"/>
      <c r="X40" s="54"/>
      <c r="Y40" s="54"/>
      <c r="Z40" s="67" t="s">
        <v>71</v>
      </c>
      <c r="AA40" s="81">
        <v>0</v>
      </c>
      <c r="AB40" s="81">
        <v>0</v>
      </c>
      <c r="AC40" s="69"/>
      <c r="AD40" s="19"/>
      <c r="AE40" s="19"/>
      <c r="AF40" s="19"/>
      <c r="AG40" s="19"/>
      <c r="AH40" s="19"/>
      <c r="AI40" s="19"/>
      <c r="AL40">
        <f>SUM(AL34:AL39)</f>
        <v>43</v>
      </c>
    </row>
    <row r="41" spans="1:39" ht="45" x14ac:dyDescent="0.25">
      <c r="A41" s="30">
        <v>38</v>
      </c>
      <c r="B41" s="17">
        <v>2018003050108</v>
      </c>
      <c r="C41" s="9" t="s">
        <v>162</v>
      </c>
      <c r="D41" s="15" t="s">
        <v>10</v>
      </c>
      <c r="E41" s="10">
        <v>2500000000</v>
      </c>
      <c r="F41" s="10"/>
      <c r="G41" s="10"/>
      <c r="H41" s="10"/>
      <c r="I41" s="10">
        <f t="shared" si="4"/>
        <v>2500000000</v>
      </c>
      <c r="J41" s="10">
        <f t="shared" si="5"/>
        <v>2500000000</v>
      </c>
      <c r="K41" s="15" t="s">
        <v>70</v>
      </c>
      <c r="L41" s="56"/>
      <c r="M41" s="56"/>
      <c r="N41" s="56"/>
      <c r="O41" s="56"/>
      <c r="P41" s="69"/>
      <c r="Q41" s="69"/>
      <c r="R41" s="69"/>
      <c r="S41" s="69"/>
      <c r="T41" s="93"/>
      <c r="U41" s="93"/>
      <c r="V41" s="93"/>
      <c r="W41" s="54"/>
      <c r="X41" s="54"/>
      <c r="Y41" s="54"/>
      <c r="Z41" s="67" t="s">
        <v>71</v>
      </c>
      <c r="AA41" s="81">
        <v>0</v>
      </c>
      <c r="AB41" s="81">
        <v>0</v>
      </c>
      <c r="AC41" s="69"/>
      <c r="AD41" s="19"/>
      <c r="AE41" s="19"/>
      <c r="AF41" s="19"/>
      <c r="AG41" s="19"/>
      <c r="AH41" s="19"/>
      <c r="AI41" s="19"/>
    </row>
    <row r="42" spans="1:39" ht="45" x14ac:dyDescent="0.25">
      <c r="A42" s="30">
        <v>39</v>
      </c>
      <c r="B42" s="17">
        <v>2018003050114</v>
      </c>
      <c r="C42" s="9" t="s">
        <v>163</v>
      </c>
      <c r="D42" s="15" t="s">
        <v>41</v>
      </c>
      <c r="E42" s="10">
        <v>1500000000</v>
      </c>
      <c r="F42" s="10"/>
      <c r="G42" s="10"/>
      <c r="H42" s="10"/>
      <c r="I42" s="10">
        <f t="shared" si="4"/>
        <v>1500000000</v>
      </c>
      <c r="J42" s="10">
        <f t="shared" si="5"/>
        <v>1500000000</v>
      </c>
      <c r="K42" s="15" t="s">
        <v>70</v>
      </c>
      <c r="L42" s="56"/>
      <c r="M42" s="56"/>
      <c r="N42" s="56"/>
      <c r="O42" s="56"/>
      <c r="P42" s="69"/>
      <c r="Q42" s="69"/>
      <c r="R42" s="69"/>
      <c r="S42" s="69"/>
      <c r="T42" s="93"/>
      <c r="U42" s="93"/>
      <c r="V42" s="93"/>
      <c r="W42" s="54"/>
      <c r="X42" s="54"/>
      <c r="Y42" s="54"/>
      <c r="Z42" s="67" t="s">
        <v>71</v>
      </c>
      <c r="AA42" s="81">
        <v>0</v>
      </c>
      <c r="AB42" s="81">
        <v>0</v>
      </c>
      <c r="AC42" s="69"/>
      <c r="AD42" s="19"/>
      <c r="AE42" s="19"/>
      <c r="AF42" s="19"/>
      <c r="AG42" s="19"/>
      <c r="AH42" s="19"/>
      <c r="AI42" s="19"/>
    </row>
    <row r="43" spans="1:39" ht="45" x14ac:dyDescent="0.25">
      <c r="A43" s="30">
        <v>40</v>
      </c>
      <c r="B43" s="17">
        <v>2017003050004</v>
      </c>
      <c r="C43" s="9" t="s">
        <v>164</v>
      </c>
      <c r="D43" s="15" t="s">
        <v>165</v>
      </c>
      <c r="E43" s="10">
        <v>257000000</v>
      </c>
      <c r="F43" s="10">
        <v>133991804</v>
      </c>
      <c r="G43" s="10"/>
      <c r="H43" s="10">
        <v>32000000</v>
      </c>
      <c r="I43" s="10">
        <f t="shared" si="4"/>
        <v>390991804</v>
      </c>
      <c r="J43" s="10">
        <f t="shared" si="5"/>
        <v>422991804</v>
      </c>
      <c r="K43" s="15" t="s">
        <v>70</v>
      </c>
      <c r="L43" s="56"/>
      <c r="M43" s="56"/>
      <c r="N43" s="56"/>
      <c r="O43" s="56"/>
      <c r="P43" s="69"/>
      <c r="Q43" s="69"/>
      <c r="R43" s="69"/>
      <c r="S43" s="69"/>
      <c r="T43" s="93"/>
      <c r="U43" s="93"/>
      <c r="V43" s="93"/>
      <c r="W43" s="54"/>
      <c r="X43" s="54"/>
      <c r="Y43" s="54"/>
      <c r="Z43" s="67" t="s">
        <v>174</v>
      </c>
      <c r="AA43" s="81">
        <v>0</v>
      </c>
      <c r="AB43" s="81">
        <v>0</v>
      </c>
      <c r="AC43" s="69"/>
      <c r="AD43" s="19"/>
      <c r="AE43" s="19"/>
      <c r="AF43" s="19"/>
      <c r="AG43" s="19"/>
      <c r="AH43" s="19"/>
      <c r="AI43" s="19"/>
    </row>
    <row r="44" spans="1:39" ht="30" x14ac:dyDescent="0.25">
      <c r="A44" s="30">
        <v>41</v>
      </c>
      <c r="B44" s="17">
        <v>2018057900014</v>
      </c>
      <c r="C44" s="9" t="s">
        <v>166</v>
      </c>
      <c r="D44" s="15" t="s">
        <v>165</v>
      </c>
      <c r="E44" s="10">
        <v>200000000</v>
      </c>
      <c r="F44" s="10">
        <v>474335242</v>
      </c>
      <c r="G44" s="10"/>
      <c r="H44" s="10">
        <v>45000000</v>
      </c>
      <c r="I44" s="10">
        <f t="shared" si="4"/>
        <v>674335242</v>
      </c>
      <c r="J44" s="10">
        <f t="shared" si="5"/>
        <v>719335242</v>
      </c>
      <c r="K44" s="15" t="s">
        <v>70</v>
      </c>
      <c r="L44" s="56"/>
      <c r="M44" s="56"/>
      <c r="N44" s="56"/>
      <c r="O44" s="56"/>
      <c r="P44" s="69"/>
      <c r="Q44" s="69"/>
      <c r="R44" s="69"/>
      <c r="S44" s="69"/>
      <c r="T44" s="93"/>
      <c r="U44" s="93"/>
      <c r="V44" s="93"/>
      <c r="W44" s="54"/>
      <c r="X44" s="54"/>
      <c r="Y44" s="54"/>
      <c r="Z44" s="67" t="s">
        <v>71</v>
      </c>
      <c r="AA44" s="81">
        <v>0</v>
      </c>
      <c r="AB44" s="81">
        <v>0</v>
      </c>
      <c r="AC44" s="69"/>
      <c r="AD44" s="19"/>
      <c r="AE44" s="19"/>
      <c r="AF44" s="19"/>
      <c r="AG44" s="19"/>
      <c r="AH44" s="19"/>
      <c r="AI44" s="19"/>
    </row>
    <row r="45" spans="1:39" ht="45" x14ac:dyDescent="0.25">
      <c r="A45" s="30">
        <v>42</v>
      </c>
      <c r="B45" s="17">
        <v>2018003050117</v>
      </c>
      <c r="C45" s="9" t="s">
        <v>167</v>
      </c>
      <c r="D45" s="15" t="s">
        <v>41</v>
      </c>
      <c r="E45" s="10">
        <v>1300000000</v>
      </c>
      <c r="F45" s="10">
        <v>1298000000</v>
      </c>
      <c r="G45" s="10"/>
      <c r="H45" s="10">
        <v>190021080</v>
      </c>
      <c r="I45" s="10">
        <f t="shared" si="4"/>
        <v>2598000000</v>
      </c>
      <c r="J45" s="10">
        <f t="shared" si="5"/>
        <v>2788021080</v>
      </c>
      <c r="K45" s="15" t="s">
        <v>70</v>
      </c>
      <c r="L45" s="56"/>
      <c r="M45" s="56"/>
      <c r="N45" s="56"/>
      <c r="O45" s="56"/>
      <c r="P45" s="69"/>
      <c r="Q45" s="69"/>
      <c r="R45" s="69"/>
      <c r="S45" s="69"/>
      <c r="T45" s="93"/>
      <c r="U45" s="93"/>
      <c r="V45" s="93"/>
      <c r="W45" s="54"/>
      <c r="X45" s="54"/>
      <c r="Y45" s="54"/>
      <c r="Z45" s="67" t="s">
        <v>71</v>
      </c>
      <c r="AA45" s="81">
        <v>0</v>
      </c>
      <c r="AB45" s="81">
        <v>0</v>
      </c>
      <c r="AC45" s="69"/>
      <c r="AD45" s="19"/>
      <c r="AE45" s="19"/>
      <c r="AF45" s="19"/>
      <c r="AG45" s="19"/>
      <c r="AH45" s="19"/>
      <c r="AI45" s="19"/>
    </row>
    <row r="46" spans="1:39" ht="45" x14ac:dyDescent="0.25">
      <c r="A46" s="30">
        <v>43</v>
      </c>
      <c r="B46" s="17">
        <v>2018003050091</v>
      </c>
      <c r="C46" s="9" t="s">
        <v>143</v>
      </c>
      <c r="D46" s="15" t="s">
        <v>10</v>
      </c>
      <c r="E46" s="10">
        <v>3044900971</v>
      </c>
      <c r="F46" s="10"/>
      <c r="G46" s="10"/>
      <c r="H46" s="10"/>
      <c r="I46" s="10">
        <f t="shared" si="4"/>
        <v>3044900971</v>
      </c>
      <c r="J46" s="10">
        <f t="shared" si="5"/>
        <v>3044900971</v>
      </c>
      <c r="K46" s="15" t="s">
        <v>70</v>
      </c>
      <c r="L46" s="56"/>
      <c r="M46" s="56"/>
      <c r="N46" s="56"/>
      <c r="O46" s="56"/>
      <c r="P46" s="69"/>
      <c r="Q46" s="69"/>
      <c r="R46" s="69"/>
      <c r="S46" s="69"/>
      <c r="T46" s="93"/>
      <c r="U46" s="93"/>
      <c r="V46" s="93"/>
      <c r="W46" s="54"/>
      <c r="X46" s="54"/>
      <c r="Y46" s="54"/>
      <c r="Z46" s="67" t="s">
        <v>71</v>
      </c>
      <c r="AA46" s="81">
        <v>0</v>
      </c>
      <c r="AB46" s="81">
        <v>0</v>
      </c>
      <c r="AC46" s="69"/>
      <c r="AD46" s="19"/>
      <c r="AE46" s="19"/>
      <c r="AF46" s="19"/>
      <c r="AG46" s="19"/>
      <c r="AH46" s="19"/>
      <c r="AI46" s="19"/>
    </row>
    <row r="47" spans="1:39" ht="60" x14ac:dyDescent="0.25">
      <c r="A47" s="30">
        <v>44</v>
      </c>
      <c r="B47" s="17">
        <v>2019003050002</v>
      </c>
      <c r="C47" s="9" t="s">
        <v>168</v>
      </c>
      <c r="D47" s="15" t="s">
        <v>41</v>
      </c>
      <c r="E47" s="10">
        <v>480000000</v>
      </c>
      <c r="F47" s="10"/>
      <c r="G47" s="10"/>
      <c r="H47" s="10">
        <v>114630871</v>
      </c>
      <c r="I47" s="10">
        <f t="shared" si="4"/>
        <v>480000000</v>
      </c>
      <c r="J47" s="10">
        <f t="shared" si="5"/>
        <v>594630871</v>
      </c>
      <c r="K47" s="15" t="s">
        <v>70</v>
      </c>
      <c r="L47" s="56"/>
      <c r="M47" s="56"/>
      <c r="N47" s="56"/>
      <c r="O47" s="56"/>
      <c r="P47" s="69"/>
      <c r="Q47" s="69"/>
      <c r="R47" s="69"/>
      <c r="S47" s="69"/>
      <c r="T47" s="93"/>
      <c r="U47" s="93"/>
      <c r="V47" s="93"/>
      <c r="W47" s="54"/>
      <c r="X47" s="54"/>
      <c r="Y47" s="54"/>
      <c r="Z47" s="67" t="s">
        <v>71</v>
      </c>
      <c r="AA47" s="81">
        <v>0</v>
      </c>
      <c r="AB47" s="81">
        <v>0</v>
      </c>
      <c r="AC47" s="69"/>
      <c r="AD47" s="19"/>
      <c r="AE47" s="19"/>
      <c r="AF47" s="19"/>
      <c r="AG47" s="19"/>
      <c r="AH47" s="19"/>
      <c r="AI47" s="19"/>
    </row>
    <row r="48" spans="1:39" ht="60" x14ac:dyDescent="0.25">
      <c r="A48" s="30">
        <v>45</v>
      </c>
      <c r="B48" s="17">
        <v>2019003050001</v>
      </c>
      <c r="C48" s="9" t="s">
        <v>169</v>
      </c>
      <c r="D48" s="15" t="s">
        <v>41</v>
      </c>
      <c r="E48" s="10">
        <v>1300000000</v>
      </c>
      <c r="F48" s="10"/>
      <c r="G48" s="10"/>
      <c r="H48" s="10">
        <v>62308301</v>
      </c>
      <c r="I48" s="10">
        <f t="shared" si="4"/>
        <v>1300000000</v>
      </c>
      <c r="J48" s="10">
        <f t="shared" si="5"/>
        <v>1362308301</v>
      </c>
      <c r="K48" s="15" t="s">
        <v>70</v>
      </c>
      <c r="L48" s="56"/>
      <c r="M48" s="56"/>
      <c r="N48" s="56"/>
      <c r="O48" s="56"/>
      <c r="P48" s="69"/>
      <c r="Q48" s="69"/>
      <c r="R48" s="69"/>
      <c r="S48" s="69"/>
      <c r="T48" s="93"/>
      <c r="U48" s="93"/>
      <c r="V48" s="93"/>
      <c r="W48" s="54"/>
      <c r="X48" s="54"/>
      <c r="Y48" s="54"/>
      <c r="Z48" s="67" t="s">
        <v>71</v>
      </c>
      <c r="AA48" s="81">
        <v>0</v>
      </c>
      <c r="AB48" s="81">
        <v>0</v>
      </c>
      <c r="AC48" s="69"/>
      <c r="AD48" s="19"/>
      <c r="AE48" s="19"/>
      <c r="AF48" s="19"/>
      <c r="AG48" s="19"/>
      <c r="AH48" s="19"/>
      <c r="AI48" s="19"/>
    </row>
    <row r="49" spans="39:39" x14ac:dyDescent="0.25">
      <c r="AM49">
        <v>7</v>
      </c>
    </row>
  </sheetData>
  <autoFilter ref="A2:AB48"/>
  <mergeCells count="14">
    <mergeCell ref="AC2:AC3"/>
    <mergeCell ref="AD28:AE28"/>
    <mergeCell ref="A1:AC1"/>
    <mergeCell ref="H2:H3"/>
    <mergeCell ref="E2:E3"/>
    <mergeCell ref="G2:G3"/>
    <mergeCell ref="A2:A3"/>
    <mergeCell ref="F2:F3"/>
    <mergeCell ref="D2:D3"/>
    <mergeCell ref="C2:C3"/>
    <mergeCell ref="B2:B3"/>
    <mergeCell ref="K2:K3"/>
    <mergeCell ref="J2:J3"/>
    <mergeCell ref="I2:I3"/>
  </mergeCells>
  <dataValidations count="2">
    <dataValidation type="list" allowBlank="1" showInputMessage="1" showErrorMessage="1" sqref="P4:P21 L4:L21 T4:T15 T21 T26 W4:W15 W21 W26 Z4:Z15 Z21 Z26">
      <formula1>#REF!</formula1>
    </dataValidation>
    <dataValidation type="list" allowBlank="1" showErrorMessage="1" error="No corresponde a las opciones listadas" sqref="D21">
      <formula1>#REF!</formula1>
    </dataValidation>
  </dataValidations>
  <hyperlinks>
    <hyperlink ref="AG22" r:id="rId1"/>
  </hyperlinks>
  <printOptions horizontalCentered="1" verticalCentered="1"/>
  <pageMargins left="0" right="0" top="0" bottom="0" header="0.78740157480314965" footer="0.31496062992125984"/>
  <pageSetup paperSize="14" scale="42" orientation="landscape" horizontalDpi="4294967295" verticalDpi="4294967295" r:id="rId2"/>
  <rowBreaks count="1" manualBreakCount="1">
    <brk id="15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D18" sqref="D18"/>
    </sheetView>
  </sheetViews>
  <sheetFormatPr baseColWidth="10" defaultRowHeight="15" x14ac:dyDescent="0.25"/>
  <cols>
    <col min="1" max="1" width="28.85546875" bestFit="1" customWidth="1"/>
    <col min="2" max="2" width="29.7109375" customWidth="1"/>
  </cols>
  <sheetData>
    <row r="1" spans="1:2" ht="37.5" customHeight="1" x14ac:dyDescent="0.25">
      <c r="A1" s="121" t="s">
        <v>37</v>
      </c>
      <c r="B1" s="122"/>
    </row>
    <row r="2" spans="1:2" ht="20.25" customHeight="1" x14ac:dyDescent="0.25">
      <c r="A2" s="2" t="s">
        <v>33</v>
      </c>
      <c r="B2" s="3">
        <v>150463429224</v>
      </c>
    </row>
    <row r="3" spans="1:2" ht="20.25" customHeight="1" x14ac:dyDescent="0.25">
      <c r="A3" s="2" t="s">
        <v>34</v>
      </c>
      <c r="B3" s="3">
        <v>121207332334</v>
      </c>
    </row>
    <row r="4" spans="1:2" ht="20.25" customHeight="1" x14ac:dyDescent="0.25">
      <c r="A4" s="7" t="s">
        <v>36</v>
      </c>
      <c r="B4" s="8">
        <f>+B2-B3</f>
        <v>29256096890</v>
      </c>
    </row>
    <row r="5" spans="1:2" s="1" customFormat="1" ht="20.25" customHeight="1" x14ac:dyDescent="0.25">
      <c r="A5" s="5"/>
      <c r="B5" s="6"/>
    </row>
    <row r="6" spans="1:2" ht="30.75" customHeight="1" x14ac:dyDescent="0.25">
      <c r="A6" s="123" t="s">
        <v>38</v>
      </c>
      <c r="B6" s="124"/>
    </row>
    <row r="7" spans="1:2" ht="24.75" customHeight="1" x14ac:dyDescent="0.25">
      <c r="A7" s="2" t="s">
        <v>35</v>
      </c>
      <c r="B7" s="4">
        <v>936897020</v>
      </c>
    </row>
    <row r="8" spans="1:2" ht="20.25" customHeight="1" x14ac:dyDescent="0.25"/>
  </sheetData>
  <mergeCells count="2">
    <mergeCell ref="A1:B1"/>
    <mergeCell ref="A6:B6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InformeRENDICIONCUENTAS</vt:lpstr>
      <vt:lpstr>BALANCE</vt:lpstr>
      <vt:lpstr>InformeRENDICIONCUENTAS!Títulos_a_imprimir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ANGELLY JOHANA IDARRAGA ALVAREZ</dc:creator>
  <cp:lastModifiedBy>SORANY MENESES MESA</cp:lastModifiedBy>
  <cp:lastPrinted>2018-08-02T20:51:54Z</cp:lastPrinted>
  <dcterms:created xsi:type="dcterms:W3CDTF">2016-12-13T15:39:53Z</dcterms:created>
  <dcterms:modified xsi:type="dcterms:W3CDTF">2019-02-06T22:01:44Z</dcterms:modified>
</cp:coreProperties>
</file>