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GERENCIALES\CHIP\4SIRECI\2023\F14.2 PLANES DE MEJORAMIENTO-ENTES TERRITORIALES\ENERO-JUNIO\"/>
    </mc:Choice>
  </mc:AlternateContent>
  <bookViews>
    <workbookView xWindow="0" yWindow="0" windowWidth="20490" windowHeight="7455"/>
  </bookViews>
  <sheets>
    <sheet name="Sgmto diciembre 30 20222" sheetId="1" r:id="rId1"/>
  </sheets>
  <definedNames>
    <definedName name="_xlnm._FilterDatabase" localSheetId="0" hidden="1">'Sgmto diciembre 30 20222'!$A$10:$Q$11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8" i="1" l="1"/>
  <c r="D48" i="1"/>
  <c r="E48" i="1"/>
  <c r="F48" i="1"/>
  <c r="G48" i="1"/>
  <c r="H48" i="1"/>
  <c r="I48" i="1"/>
  <c r="J48" i="1"/>
  <c r="K48" i="1"/>
  <c r="L48" i="1"/>
  <c r="M48" i="1"/>
  <c r="N48" i="1"/>
  <c r="P48" i="1"/>
  <c r="Q48" i="1"/>
  <c r="O41" i="1" l="1"/>
  <c r="O40" i="1"/>
  <c r="F55" i="1" l="1"/>
  <c r="F56" i="1"/>
  <c r="G60" i="1" l="1"/>
  <c r="H58" i="1"/>
  <c r="H55" i="1"/>
  <c r="H56" i="1"/>
  <c r="H57" i="1"/>
  <c r="F60" i="1" l="1"/>
  <c r="H54" i="1" l="1"/>
  <c r="H53" i="1"/>
  <c r="H60" i="1" l="1"/>
  <c r="O11" i="1"/>
  <c r="O48" i="1" s="1"/>
</calcChain>
</file>

<file path=xl/sharedStrings.xml><?xml version="1.0" encoding="utf-8"?>
<sst xmlns="http://schemas.openxmlformats.org/spreadsheetml/2006/main" count="446" uniqueCount="278">
  <si>
    <t>Tipo Modalidad</t>
  </si>
  <si>
    <t>M-3: PLAN DE MEJORAMIENTO</t>
  </si>
  <si>
    <t>Formulario</t>
  </si>
  <si>
    <t>F14.2: PLANES DE MEJORAMIENTO - ENTES TERRITORIALES</t>
  </si>
  <si>
    <t>Moneda Informe</t>
  </si>
  <si>
    <t>Entidad</t>
  </si>
  <si>
    <t>Fecha</t>
  </si>
  <si>
    <t>Periodicidad</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</si>
  <si>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</si>
  <si>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</si>
  <si>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</si>
  <si>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</si>
  <si>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</si>
  <si>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</si>
  <si>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</si>
  <si>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</si>
  <si>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</si>
  <si>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</si>
  <si>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</si>
  <si>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</si>
  <si>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</si>
  <si>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</si>
  <si>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</si>
  <si>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</si>
  <si>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</si>
  <si>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unidad</t>
  </si>
  <si>
    <t>Unidad</t>
  </si>
  <si>
    <t>15 01 21</t>
  </si>
  <si>
    <t>Ejecución contrato de obra No. 063 de 2014 Aguas de Urabá en el Municipio de Chigorodó. no se realizó la entrega de las 27 láminas y los 117 tubos petroleros, de los ítems 6,1 y 6,3 del contrato de obra No. 063 de 2014 por parte de Aguas de Urabá al Municipio de Chigorodó, activos adquiridos con los recursos del convenio interadministrativo No. 153 de 2013. Valor pagado $123.086.852.</t>
  </si>
  <si>
    <t>Deficiencias en la labor de supervisión encomendada a la entidad contratante en la ejecución del convenio. Deficiencias en las labores de interventoría en el seguimiento y control de los bienes adquiridos y recibidos en la ejecución del contrato de obra No. 063 de 2014 y el incumplimiento del contratista en la entrega de los mismos suministros, posteriores a la terminación de la obra.</t>
  </si>
  <si>
    <t>Remitir circular a los alcaldes para que especifiquen en sus proyectos cuales bienes hacen parte del proyecto y cuales no por sus diferentes circunstancias.</t>
  </si>
  <si>
    <t>Desde el mecanismo de viabilización de proyectos se requerirá la identificación expresa de cuales bienes hacen parte del proyecto  y cuales son alquilados.</t>
  </si>
  <si>
    <t>La acción de mejoramiento se encuentra en proceso de implementación.  Se emitió circular sobre viabilización de proyectos.</t>
  </si>
  <si>
    <t>G.S.P.</t>
  </si>
  <si>
    <t>SEMESTRAL</t>
  </si>
  <si>
    <t>FILA_03</t>
  </si>
  <si>
    <t>1 SI</t>
  </si>
  <si>
    <t>2 AVANCE ó SEGUIMIENTO DEL PLAN DE MEJORAMIENTO</t>
  </si>
  <si>
    <t>Implementar mejora en la oportunidad de consecución de firmas y vistos buenos de los documentos que se generan durante el proceso contractual, desde el estudio previo hasta la liquidación del contrato.</t>
  </si>
  <si>
    <t>9.1.1 03</t>
  </si>
  <si>
    <t>Hallazgo N°3. Soportes de otros gastos indirectos del cálculo de AU contrato N°4600008127 Armenia - Alto del Chuscal.</t>
  </si>
  <si>
    <t>Se da la oportunidad al contratista de evadir la legalización de dichos gastos con lo cual se pone en alto riesgo el patrimonio público y según la interpretación dada por la gobernación de Antioquia la Contraloría General de la República no tendría facultades para  jercer el control fiscal de los dineros públicos asignados al componente Administración</t>
  </si>
  <si>
    <t>Llevar a cabo mesa de trabajo con el equipo de la secretaría.                           Elaborar informe con el equipo de la secretaría en aras de determinar el procedimiento para realizar el seguimiento a los costos indirectos de obra.                                                                     Solicitar mediante oficio a otras dependencias el apoyo para definir este tema</t>
  </si>
  <si>
    <t xml:space="preserve">Un (1) Oficio de consulta a otra dependencia                                                        un (1) Informe de la secretaría                                                  Un (1) Listado de asistencia                                                              </t>
  </si>
  <si>
    <t>9.1.1.2 1</t>
  </si>
  <si>
    <t>Hallazgo No. 01: Contrato Interadministrativo No. 4600009678, en el marco de ejecución del Proyecto BPIN 20181301010964, Vía Granada- San Carlos.</t>
  </si>
  <si>
    <t>Estos hechos permiten concluir que el Contrato Interadministrativo no era requerido en la ejecución del proyecto, porque con la contratación de éste se está pagando una actividad que ya estaba siendo llevada a cabo por la Interventoría</t>
  </si>
  <si>
    <t>Presentar ante el Comité Directivo el hallazgo del ente de control con el fin de que se sensibilice de las consecuencias de suscribir estos contratos, con las recomendaciones legales al respecto.</t>
  </si>
  <si>
    <t xml:space="preserve">Un (1) Acta de comité directivo que presente el hallazgo, con la socialización y las orientaciones en términos legales. </t>
  </si>
  <si>
    <t>9.1.1.2 3</t>
  </si>
  <si>
    <t>Hallazgo No. 03: Publicación en el sistema electrónico de contratación pública SECOP del Contrato Interadministrativo No. 4600009678 y el Contrato de Obra No. 4600009284, en el marco de ejecución del Proyecto BPIN 20181301010964, Vía Granada-San Carlos.</t>
  </si>
  <si>
    <t>Lo anterior, se origina por la inobservancia a las normas que rigen la materia y deficiencia en el control y seguimiento a los procesos de contratación por parte de la entidad, generando incumplimiento al principio de publicidad que le permite a la ciudadanía conocer cada una de las actuaciones de la administración pública en el desarrollo de los procesos de contratación estatal</t>
  </si>
  <si>
    <t xml:space="preserve">Un (1) Acta de socialización al equipo de la secretaría                                                                       Un (1) obligación dentro de la minuta contractual alusiva al tema de publicidad.                                           Un (1) instructivo                                                                                    </t>
  </si>
  <si>
    <t>9.1.1.2 4</t>
  </si>
  <si>
    <t>Hallazgo N°4 Compra de maquinaria y equipo en el contrato de obra N°4600009284, en el marco de ejecución del Proyecto BPIN 20181301010964, Vía Granada-San Carlos.</t>
  </si>
  <si>
    <t>La inversión del anticipo se encontró dirigida al pago de actividades que aun estando relacionadas con el objeto del contrato, terminan beneficiando intereses particulares del contratista de obra y no intereses del proyecto, cuando  consecuentemente se incrementa el patrimonio del primero con la compra de la maquinaria especializada</t>
  </si>
  <si>
    <t xml:space="preserve">Se remitirá instructivo dando a conocer la directriz respecto de la importancia de la revisión del plan de inversión de anticipo, haciendo claridad en los conceptos que se pueden o no aprobar en el anticipo </t>
  </si>
  <si>
    <t>Una (1) instructivo                                                             Una (1) socialización a la supervisión e interventoría</t>
  </si>
  <si>
    <t>9.1.1.2 5</t>
  </si>
  <si>
    <t>Hallazgo N°5. Soportes de los costos indirectos presentados en la propuesta económica del contrato de obra de N°4600009284, en el marco de ejecución del Proyecto BPIN 20181301010964, Vía Granada-San Carlos.</t>
  </si>
  <si>
    <t>De conformidad con la respuesta previamente presentada, el equipo auditor se encuentra con que la Gobernación de Antioquia y la Interventoría no hicieron seguimiento a la ejecución de los Costos Indirectos del Contrato de Obra; lo anterior predicando la “Autonomía Administrativa” con la que contaba el Contratista de Obra</t>
  </si>
  <si>
    <t xml:space="preserve">Un (1) Oficio de consulta a otra dependencia                                                        un (1) Informe de la secretaría                                                  Un (1) Listado de asistencia                                                                  </t>
  </si>
  <si>
    <t>9.1.1.2 6</t>
  </si>
  <si>
    <t>Hallazgo No.06: Funcionalidad del sistema constructivo y ejercicio de la Supervisión del Contrato de Obra No. 4600009284, en el marco de ejecución del Proyecto BPIN 20181301010964, Vía Granada-San Carlos.</t>
  </si>
  <si>
    <t>Se evidencia que la Supervisión Delegada por parte de la Gobernación de Antioquia no adoptó una postura en cuanto a los incumplimientos en los que incurrió el contratista durante la ejecución del contrato, y que la Gobernación solo se pronunció hasta el inicio del Proceso Administrativo Sancionatorio</t>
  </si>
  <si>
    <t xml:space="preserve">Propender por la recuperación los recursos aportados por el Departamento, a traves del procedimiento administrativo sancionatorio y las garantias  a que haya lugar </t>
  </si>
  <si>
    <t xml:space="preserve">Un (1) acto administrativo de liquidación, bilateral o unilateral, descontando los recursos pagados por el Departamento del puente La Aguada </t>
  </si>
  <si>
    <t>02 0121</t>
  </si>
  <si>
    <t>Liquidación Contrato 4600008774 de 2018.  El acta de inicio fue del 22 de noviembre de 2018, fecha de terminación del 21 de abril de 2019 y acta de recibo final del 9 de diciembre de 2019, realizando la revision este contrato no se encuentra liquidado.</t>
  </si>
  <si>
    <t>Se realizo una revision del contrato 4600008774 de 2018 el cual con acta de recibo final del 2019, a la fecha aun se encuentra no liquidado, sin embargo, ya se tiene acta de liquidacion y se encuentra en revision por la gobernacion, pero esto no invalida la observacion administrativa realizada.</t>
  </si>
  <si>
    <t>1. Adelantar el Acta de Liquidación bilateral del contrato o Unilateral en caso de no  lograse la liquidación bilateral.</t>
  </si>
  <si>
    <t>Un (1) Acta de Liquidación del Contrato Expedida.</t>
  </si>
  <si>
    <t>03 0121</t>
  </si>
  <si>
    <t>FILA_11</t>
  </si>
  <si>
    <t>FILA_12</t>
  </si>
  <si>
    <t>FILA_13</t>
  </si>
  <si>
    <t>FILA_14</t>
  </si>
  <si>
    <t>FILA_15</t>
  </si>
  <si>
    <t>FILA_16</t>
  </si>
  <si>
    <t>FILA_17</t>
  </si>
  <si>
    <t>19 0121</t>
  </si>
  <si>
    <t>Para los recursos provenientes de la enajenación de ISAGEN S.A ESP, que derivó en el convenio 1234 de 2017, se apertura una cuenta principal y unas subcuentas en la que se evidenció que los rendimientos financieros generados durante el 2018 al 2020, no se transfirieron en su totalidad a la cuenta del Tesoro Nacional, los cuales debían ser consignados 10 días después de su causación</t>
  </si>
  <si>
    <t>Este hallazgo se realiza debido a que los recursos generados entre el 2018-2020 no se transfirieron en su totalidad a la cuenta principal del tesoro nacional, aunque realmente si se realizaron los tramites se realizaron a destiempo lo que hizo que no se cumplieracon la obligacion de consignar en los tiempos de la ley.</t>
  </si>
  <si>
    <t xml:space="preserve">Requerir a las Interventorías las evidencias y/o acciones para evidenciar el reintegro de rendimientos financieros.
Realizar la conciliación de la cuenta rendimientos, consolidando las espuestas y soportes existentes del reintegro de los rendimientos financieros de los contratos.
</t>
  </si>
  <si>
    <t xml:space="preserve">Un (1) Solicitudes a las Interventorías.
Una  (1) respuestas de las Interventorías.                                                                
Un (1) Informe de Conciliación de los rendimientos financieros de los contratos con los soportes.
</t>
  </si>
  <si>
    <t>FILA_20</t>
  </si>
  <si>
    <t>02 01 21</t>
  </si>
  <si>
    <t>Principio de Planeación, Viabilización y Contratación del proyecto Ciclorrutas en el departamento de Antioquia, contrato 171 de 2018</t>
  </si>
  <si>
    <t>Los Diseños fueron contratados en FASE II para las tres regiones, sin embargo, no fue posible realizar las obras en el frente de Occidente producto de los bosques secos tropicales que no permitió ejecutar la Ciclorrutas y el costo elevado de los predios los cuales no permitía la factibilidad económica entre costo en previos VS inversión en Ciclorrutas</t>
  </si>
  <si>
    <t>Para proyectos en FASE II solicitar documentos técnicos con identificación preliminar predial y estimación aproximada del costos de dichos predios, se deberá contar con un informe de los posibles permisos ambientales , esta información permitirá una mejor toma de decisiones en la etapa de factibilidad antes de pasar a etapas posteriores o la contratación del mismo</t>
  </si>
  <si>
    <t>Presentar un informe de identificación predial y de permisos relevantes en proyectos estructurados en fase II, etapa de factibilidad</t>
  </si>
  <si>
    <t>FILA_22</t>
  </si>
  <si>
    <t>FILA_23</t>
  </si>
  <si>
    <t>Se evidenciaron debilidades e irregularidades en las actividades de la interventoría de control y vigilancia de la actividad contractual a cargo de la Entidad  contratante, por cuanto la obra se encuentra inconclusa y no presta la utilidad para la cual fue contratada, ni ofrece el beneficio para la comunidad</t>
  </si>
  <si>
    <t xml:space="preserve">El contrato de interventoría presentó deficiencias en el cumplimiento de sus obligaciones contractuales, falta de control y seguimiento del proyecto </t>
  </si>
  <si>
    <t xml:space="preserve">1. Elaborar informe de cuantificacion y analisis del recurso humano disponible de conformidad a lo establecido en el contrato.
2. Realizar los descuento a que de lugar al interventor en la instancia pertinente.
3. Concluir el análisis de los incumplimientos de la Interventoría para iniciar los procesos administrativos sancionatorios contractuales correspondientes
</t>
  </si>
  <si>
    <t>Se evidenció que no han sido recibidas a satisfacción las obras ejecutadas, a pesar de que el contrato, agotadas las suspensiones, finalizó el 3 de abril de 2021</t>
  </si>
  <si>
    <t>Se observa por parte del consultor, interventor, contratista de obra y la SIF, incumplimientos, re´procesos y retrocesos durante la ejecución de las actividaes del proyecto.</t>
  </si>
  <si>
    <t>1. Elaborar informe para cuantificar y determinar si lo hubiere, el posible daño patrimonial de acuerdo con las acciones ya emprendidas por la Secretaría
2. Gestionar las acciones tendientes a la reanudación de la obra
3. Finalizar proceso sancionatorio 
4. Liquidar el contrato</t>
  </si>
  <si>
    <t>Hallazgos</t>
  </si>
  <si>
    <t>Cierre Efectivos</t>
  </si>
  <si>
    <t>En Ejecución</t>
  </si>
  <si>
    <t xml:space="preserve">G.S.P.   </t>
  </si>
  <si>
    <t>Infraestructura Fisica</t>
  </si>
  <si>
    <t>Total</t>
  </si>
  <si>
    <t>S. Educación</t>
  </si>
  <si>
    <t>DAPARD</t>
  </si>
  <si>
    <t>Hallazgo 6. 
Gestión documental y archivo de la Secretaría Seccional de Salud y Protección Social de Antioquia</t>
  </si>
  <si>
    <t xml:space="preserve">Reprogramación de aeronaves para atender las emergencias derivas del COVID, ola invernal y alteración de orden público </t>
  </si>
  <si>
    <t>Dificultades en la consolidación del archivo físico, debido a la pandemia por el COVID - 19, ya que el trabajo en casa imposibilitó conformar todos los expedientes físicos en la secretaría.</t>
  </si>
  <si>
    <t>Programación de actividades de acuerdo a la capacidad y disponiblidad de recursos de la SSSA y de las E.S.E.</t>
  </si>
  <si>
    <t>Elaboración, seguimiento y ajustes de la programación de visitas, de acuerdo a la demanda.</t>
  </si>
  <si>
    <t>Orientar a los supervisores y miembros del CAE sobre las responsabilidades en el archivo de gestión documenta, teniendo en cuenta que ya finalizó la emergencia sanitaria por COVID -19.</t>
  </si>
  <si>
    <t>Realizar auditorías bimensuales aleatorias a las carpetas contractuales con el fin de llevar un control y una mejora continua en el proceso de archivo</t>
  </si>
  <si>
    <t>Se realiza actividad en el Municipio de Altos de Murrí en Frontino como única programación de la aeronave en el 2022.</t>
  </si>
  <si>
    <t>Se realizaron las dos primeras auditorías a los archivos contractuales correspondientes a los meses de Julio-Agosyo y Septiembre - Octubre.</t>
  </si>
  <si>
    <t>Informe final del apoyo realizado a las  E.S.E para prestación de servicios de salud, en cada vigencia (2022 y 2023).</t>
  </si>
  <si>
    <t>Por condiciones de salubridad, problemas nutricionales, mortalidad infantil, confinamiento de la comunidad por grupos armados, entre otras, fue necesario programar un intervencion adicional - Comunidad Indigena El Salado - Vigia del Fuerte.</t>
  </si>
  <si>
    <t>Programación de actividades de acuerdo a las necesidades sociales identificadas.</t>
  </si>
  <si>
    <t>Elaboración, seguimiento y ajustes de la programación.</t>
  </si>
  <si>
    <t>Informe final de visitas realizadas en cada vigencia (2022 y 2023)</t>
  </si>
  <si>
    <t>Informe de Auditoría</t>
  </si>
  <si>
    <t>Hallazgos 4. Cumplimiento de Indicadores de Producto
Planes de intervenciones sociales ejecutados para las comunidades vulnerables con difícil acceso, priorizadas del Departamento</t>
  </si>
  <si>
    <t>Salud</t>
  </si>
  <si>
    <t>AUDITORIA REGALIAS
En Tramite
Se modifica la fecha terminación, de la acción de Mejora</t>
  </si>
  <si>
    <t>AUDITORIA ISAGEN
En Trámite de Liquidación
Se modifica la fecha terminación, de la acción de Mejora</t>
  </si>
  <si>
    <t xml:space="preserve"> En el contrato 4600008766 del 2018, se constata la construcción de 618.5 ml de carpeta asfáltica, obras de drenaje y señalización, sin seguimiento por parte de la Interventoría ni de la supervisión</t>
  </si>
  <si>
    <t>En el contrato 4600008766 del 2018 se presenta una dificultad para la terminacion  y liquidacion del contrato, ya que el contratista realizo las actividades posterior a la etapa contractual sin interventoria ni supervision, confirmando la falta de gestion de la gobernacion de Antioquia y del INVIAS en calidad de supervisores del convenio.</t>
  </si>
  <si>
    <t xml:space="preserve">1. Realizar el Proceso Sancionatorio al Contratista de Obra
2. Adelantar el Acta de Liquidación bilateral del contrato o Unilateral en caso de no  lograse la liquidación bilateral. </t>
  </si>
  <si>
    <t>Una (1) Resolución de Proceso Sancionatorio Adelantado al Contratista de Obra
Un (1) Acta de Liquidación del Contrato Expedida.</t>
  </si>
  <si>
    <t>AUDITORIA ISAGEN
Se ha avanzado en soportes de Rendimintos
Se modifica la fecha terminación, de la acción de Mejora</t>
  </si>
  <si>
    <t>AUDITORIA CICLOINFRAESTRUCTURA
Se modifica la fecha terminación, de la acción de Mejora</t>
  </si>
  <si>
    <t>07 01 21</t>
  </si>
  <si>
    <t>Liquidación convenio 2017-AS-20-0025 suscrito entre Gobernación de Antioquia - Instituto Departamental de Deportes de Antioquia.</t>
  </si>
  <si>
    <t>Este hallazgo se debió a la liquidación del convenio entre Indeportes y la Gobernacion sin haberse cumplido las obras y la terminación del contrato realizado entre Indeportes y el contratista para la ejecución de las obras.</t>
  </si>
  <si>
    <t>Presentar ante el comité directivo el hallazgo del ente de control con el fin de que establezca una directriz de orientaciones jurídicos para este tipo de  situaciones.</t>
  </si>
  <si>
    <t>Socializar acta de comité directivo que presente el hallazgo y se pueda establecer las orientaciones en términos legales. Solicitar mediante oficio a Indeportes el seguimiento del convenio por parte de Secretaria de Infraestructura el estado de cumplimento de pendientes  que están establecido en la liquidación del convenio y cronograma final de cumplimento.</t>
  </si>
  <si>
    <t>AUDITORIA CICLOINFRAESTRUCTURA
En Tramite
Se modifica la fecha terminación, de la acción de Mejora</t>
  </si>
  <si>
    <t>AUDITORIA TAMESIS
Se modifica el Acto Administrativo de sanción, puesto que en el marco del procedimiento administrativo sancionatorio el interventor demandó la entidad, por lo que el proceso se archivo y se demandó en reconvención al interventor, la sentencia se pronunciará respecto de la sanción 
En Proceso de Liquidación
Se modifica la fecha terminación, de la acción de Mejora</t>
  </si>
  <si>
    <t xml:space="preserve">AUDITORIA TAMESIS
Se efectúo la nueva contratación para la obra.
Se modifica la fecha terminación, de la acción de Mejora. Se esta adelanto proceso de contratación de  dictamen pericial ( cambio informe ) Se tiene acto administrativo de sanción al contratista de obra. La liquidación del contrato se llevará a cabo en sede judicial razón por la cual se modifica el entregable </t>
  </si>
  <si>
    <t>Infraestructura</t>
  </si>
  <si>
    <t>S. Salud</t>
  </si>
  <si>
    <t>FILA_05</t>
  </si>
  <si>
    <t>FILA_06</t>
  </si>
  <si>
    <t>FILA_10</t>
  </si>
  <si>
    <t>FILA_21</t>
  </si>
  <si>
    <t>Durante el año 2022, la aeronave estuvo asignada a la Secretaría Privada con programación asignada al Despacho del Gobernador.</t>
  </si>
  <si>
    <t>PAE</t>
  </si>
  <si>
    <t>Hallazgo N° 1. Incorporación rendimientos financieros</t>
  </si>
  <si>
    <t>Los Rendimientos Financieros (RF) del PAE correspondientes al mes de diciembre de 2020 por $20.358.058, no fueron incorporados en el presupuesto de dicha vigencia, y solo se incorporaron en la vigencia 2022.</t>
  </si>
  <si>
    <t>EDUCACION</t>
  </si>
  <si>
    <t>02-1-2022</t>
  </si>
  <si>
    <t>Hallazgo N° 2. Transferencias con recursos FOME a FSE no ejecutados</t>
  </si>
  <si>
    <t>Los recursos FOME girados a la IE Pbro. Libardo Aguirre y la IE Filiberto Restrepo Sierra, no se alcanzaron a ejecutar en la vigencia 2021, por lo tanto dichos recursos deben reintegrarse al Depto de Antioquia</t>
  </si>
  <si>
    <t>Tramitar la incorporación de los rendimientos, en la misma vigencia en la cual se genera el extracto, los rendimientos financieros de los meses enero a noviembre serán incorporados en la misma vigencia,</t>
  </si>
  <si>
    <t xml:space="preserve">Solicitar a la Secretaría de Hacienda la certificación de los rendimientos financieros del mes de diciembre de 2022 en donde se especifique el acto administrativo con el cual fueron incorporados al presupuesto. </t>
  </si>
  <si>
    <t>02-2-2022</t>
  </si>
  <si>
    <t xml:space="preserve">2.Orientar a los Rectores y Directores Rurales de las Instituciones Educativas, como ordenadores del gasto,  para que alleguen información completa y correcta y en los tiempos establecidos a la Secretaría de Educación. </t>
  </si>
  <si>
    <t>olicitar a la Secretaría de Hacienda la certificación de los rendimientos financieros del mes de diciembre de 2022 en donde se especifique el acto administrativo con el cual fueron incorporados al presupuesto</t>
  </si>
  <si>
    <t>comunicado 30%</t>
  </si>
  <si>
    <t>03-1-2022</t>
  </si>
  <si>
    <t>Hallazgo N° 3. Mayores valores pagados por concepto nómina docente y directiva docentes.</t>
  </si>
  <si>
    <t>Diferencias en la asignación salarial básica y bonificación por difícil accesos entre lo pagado y lo que se debió pagar de acuerdo con la norma.</t>
  </si>
  <si>
    <t xml:space="preserve">Análisis y/o auditoría interna correspondiente a los casos específicos reportados  por el ente de control en el informe final, a fin de determinar la procedencia del  hallazgo </t>
  </si>
  <si>
    <t xml:space="preserve">Incorporar en las actividades del personal contratista de soporte y administración del Sistema Humano, la ejecución de auditorías y/o análisis a partir de los informes de entes de control </t>
  </si>
  <si>
    <t>Contrato</t>
  </si>
  <si>
    <t>03-2-2022</t>
  </si>
  <si>
    <t>Análisis y/o auditoría interna correspondiente a los casos específicos reportados  por el ente de control en el informe final, a fin de determinar la procedencia del  hallazgo</t>
  </si>
  <si>
    <t>Informe</t>
  </si>
  <si>
    <t>03-3-2022</t>
  </si>
  <si>
    <t>Análisis y/o auditoría interna correspondiente a los casos específicos reportados  por el ente de control en el informe final, a fin de determinar la procedencia del  hallazgo y en caso que efectivamente se determine una deuda del docente con el ente territorial, se iniciará el proceso de cobro.</t>
  </si>
  <si>
    <t>Registrar los respectivos reintegros o iniciar procesos de cobro a los docentes sobre los eventuales mayores valores pagados</t>
  </si>
  <si>
    <t>Informes; procesos de cobro; evidencia de reintegro (colillas de nómina)</t>
  </si>
  <si>
    <t>FILA_7</t>
  </si>
  <si>
    <t>03-4-2022</t>
  </si>
  <si>
    <t>Pago de remuneraciones a personal fallecido relacionado en el hallazgo.</t>
  </si>
  <si>
    <t>Análisis y/o auditoría interna correspondiente a los casos reportados por el ente de control, a fin de determinar la cuantía exacta de los valores pagados a docentes fallecidos y en caso que efectivamente se determine una deuda con el ente territorial, se iniciará el proceso de cobro.</t>
  </si>
  <si>
    <t>1. Revisión de dineros pagados de más a  servidores docentes y directivos docentes fallecidos.
2. Evidenciar los reintegros realizados por los familiares a la fecha
3. Iniciar los procesos de cobro atendiendo el debido proceso</t>
  </si>
  <si>
    <t>Informes, Comprobantes de reintegro y Pocesos de cobro</t>
  </si>
  <si>
    <t>FILA_8</t>
  </si>
  <si>
    <t>03-5-2022</t>
  </si>
  <si>
    <t>Solicitud de acceso de consulta a las bases de datos de la Registraduría Nacional del Estado civil</t>
  </si>
  <si>
    <t>A través de la Secretaría de las TICs se solicitará acceso de manera directa a las bases de datos RNEC que nos permita cotejar de manera masiva la información de la nómina SGP.</t>
  </si>
  <si>
    <t>Convenio</t>
  </si>
  <si>
    <t>FILA_9</t>
  </si>
  <si>
    <t>03-6-2022</t>
  </si>
  <si>
    <t>Ajustes a los formatos de reportes de novedades y ausentismos que deben suscribir los directivos docentes, respecto al personal a su cargo</t>
  </si>
  <si>
    <t>Se diseñó formato donde el Rector o Director Rural debe reportar cada mes las novedades de ausentismo laboral,</t>
  </si>
  <si>
    <t>Circular, Comunicaciones masivas</t>
  </si>
  <si>
    <t>04-1-2022</t>
  </si>
  <si>
    <t>Hallazgo N° 4. Comprobantes de pago en los FSE</t>
  </si>
  <si>
    <t>Se evidenciaron diferencias entre lo reportado en el
consolidado de gastos de la IE que hacen parte de los Fondos
de Servicios Educativos – FSE</t>
  </si>
  <si>
    <t>1.Aportar los Informes y soportes de las Ejecuciones Presupuestales de las IE:involucradas  donde se evidencie la ejecución de los recursos del Sistema General de Participaciones (SGP) por parte de los Fondos de Servicios Educativos (FSE)</t>
  </si>
  <si>
    <t xml:space="preserve">Requerir a los Rectores para que aporten los Informes y soportes de las Ejecuciones Presupuestales de las IE:  , donde se evidencie la ejecución de los recursos del Sistema General de Participaciones (SGP) </t>
  </si>
  <si>
    <t>Informes 70%</t>
  </si>
  <si>
    <t>04-2-2022</t>
  </si>
  <si>
    <t>Se evidenciaron diferencias entre lo reportado en el
consolidado de gastos de la IE que hacen parte de los Fondos
de Servicios Educativos – FSE en relación con los soportes de egresos entregados por las mismas.</t>
  </si>
  <si>
    <t xml:space="preserve">2.Orientar a los Rectores y Directores Rurales de las Instituciones Educativas, como ordenadores del gasto,  para que alleguen información completa y correcta y en los tiempos establecidos a la Secretaría de Educación.  </t>
  </si>
  <si>
    <t>Se oficiará a los Rectores y Directores Rurales de las Instituciones Educativas, instándolos a que realicen un adecuado y oportuno manejo de los recursos asignados.</t>
  </si>
  <si>
    <t>05-1-2022</t>
  </si>
  <si>
    <t>Hallazgo N° 5. Equipos de cómputo del contrato - 4600012108 - 71431 - SELCOM INGENIERIA S.A.S.</t>
  </si>
  <si>
    <t>El Departamento de Antioquia y el contratista SELCOM INGENIERIA S.A.S suscribieron la orden de compra - OC 71431 – 4600012108, para la compra de 17.579 computadores portátiles,  se observó que varios computadores no han sido entregados a las I.E.</t>
  </si>
  <si>
    <t>06-1-2022</t>
  </si>
  <si>
    <t>En el contrato  4600011559 suscrito entre el Departamento de Antioquia y la U de A,  se evidenció en la nómina una diferencia de 386 personas pagadas de más.</t>
  </si>
  <si>
    <t>Diferencias entre el número de personas contratadas en el mes y el número de personas relacionadas en el informe de seguimiento mensual de acuerdo a la fecha de facturación.</t>
  </si>
  <si>
    <t>Verificar que no se pagaron personas de más en cada mes de ejecución del contrato y aclarar que el personal relacionado en el informe de seguimiento es el personal activo al momento de la elaboración del informe y no a la fecha de terminación del mes.</t>
  </si>
  <si>
    <t xml:space="preserve">Realizar un informe de validacion que incluya un capítulo de verificación del personal proyectado, contratado, que efectivamente prestó el servicio y que fue pagado, </t>
  </si>
  <si>
    <t>Hallazgo N° 10. Ejecución recursos y prestación servicio PAE en Santa Rosa de Osos, convenio 2020AS390096 y contrato SE LP SEYC 01 2021.</t>
  </si>
  <si>
    <t>Hallazgo N° 11. Ejecución recursos y prestación servicio PAE en Zaragoza, convenio 4600012629 y convenio No. 002 de 2021 municipio-operador.</t>
  </si>
  <si>
    <t>En el convenio No. 002 de 2021 suscrito por el municipio de Zaragoza, se observó que se dejó sin servicio del PAE a 5.899 niños beneficiarios por un periodo de 17 días y dejando sin ejecutar recursos por $199.763.736 (42,5%) dispuestos por el MEN para esta finalidad.</t>
  </si>
  <si>
    <t>13-1-2022</t>
  </si>
  <si>
    <t xml:space="preserve">Hallazgo N° 13. Contrato No 4600011660 - Orden de compra 64274 entre la Gobernación de Antioquia y INDUHOTEL S.A.S. </t>
  </si>
  <si>
    <t>En el contrato No 4600011660 - Orden de compra 64274, , se han recibido reclamos por parte de algunas IE, debido a que dichos lavamanos, , presentan alto grado de deterioro por oxidación.</t>
  </si>
  <si>
    <t>Requerir al Contratista</t>
  </si>
  <si>
    <t>Elaborar un oficio</t>
  </si>
  <si>
    <t>oficio</t>
  </si>
  <si>
    <t>14-1-2022</t>
  </si>
  <si>
    <t xml:space="preserve">Hallazgo N° 14. Contrato No 4600011660 - Orden de compra 64274 entre la Gobernación de Antioquia y INDUHOTEL S.A.S. </t>
  </si>
  <si>
    <t>En el contrato No 4600011660 - Orden de compra 64274, , se presenta una diferencia de $8.735.702,57 que se pagó demás según los comprobantes de egreso respecto a lo pactado en la orden de compra, a lo recibido y a lo facturado</t>
  </si>
  <si>
    <t>Requerir a la Secretaria de Hacienda de la Gobernación de Antioquia puesto que realizó el pago adicional para que elaboren la respectiva cuenta de cobro</t>
  </si>
  <si>
    <t>15-1-2022</t>
  </si>
  <si>
    <t xml:space="preserve">Hallazgo N° 15. Contrato No 4600011908 - Orden de compra 64274 entre la Gobernación de Antioquia y INDUHOTEL S.A.S. </t>
  </si>
  <si>
    <t xml:space="preserve">En el contrato No 4600011908 - Orden de compra 64274, se establecio la entrega de 1,999,144 de estos para la IE,sin embargo se observo que solo existen actas de entrega de 251,320 tapabocas, </t>
  </si>
  <si>
    <t>Diseñar formatos en programas o aplicaciones que permitan su facil cuantificación, ya que el contratista aporta evidencia de entrega en documentos o fotocopias de sus remisiones.</t>
  </si>
  <si>
    <t>16-1-2022</t>
  </si>
  <si>
    <t xml:space="preserve">Hallazgo N° 16. Contrato No 4600013160 - Orden de compra 79010 entre la Gobernación de Antioquia y BACET GROUP. </t>
  </si>
  <si>
    <t>Hallazgo N° 16. Contrato No 4600013160 - Orden de compra 79010 , no existen soportes que evidemncien la entrega  de 4614,52 cajas de dichas mascarillas a razon de 21,401,69 cada una, para untotal de 98,758,527 correspondiente ala factura FE</t>
  </si>
  <si>
    <t>Inclusión Social (PAE)</t>
  </si>
  <si>
    <t>Consolidado de hallazgos P.M. 30062023</t>
  </si>
  <si>
    <t>1. Un (1)  Informe 
2. Un (1) Documento donde se evidencie el Descuento 
3. Un (1) Sentencia Judicial con pronunciamiento respecto del incumplimieno del interventor.</t>
  </si>
  <si>
    <t>1. Un (1)  Dictamen pericial 
2.  Un (1) Resolución de Apertura de Licitación.
3. Un (1)  Acto administrativo de terminación de Proceso   Sancionatorio 
4, Un (1) Acta de Liquidación</t>
  </si>
  <si>
    <t>01  2022</t>
  </si>
  <si>
    <t>Bajo el entendido que el hallazgo se genera por una incorporación de los rendimientos financieros por fuera del periodo correspondiente, se instara al área correspondiente para que realice el seguimiento y un mejor control en la gestión de este trámite.</t>
  </si>
  <si>
    <t xml:space="preserve">Se impartirán instrucciones a los financieros para que hagan un correcto y oportuno proceso de incorporación de recursos y rendimientos generados en el marco de la ejecución del programa de alimentación escolar.
</t>
  </si>
  <si>
    <t>se realizara seguimiento en el mes de septiembre, antes de cerrarla</t>
  </si>
  <si>
    <t>10  2022</t>
  </si>
  <si>
    <t>En el contrato SE LP SEYC 01 2021 suscrito por el municipio de Santa Rosa de Osos, se observó que se dejó sin servicio del PAE a 3.519 niños beneficiarios por un periodo de 35 días y dejando sin ejecutar recursos por $245.344.680 (29,2%) dispuestos por el MEN para esta finalidad.</t>
  </si>
  <si>
    <t>Entendiendo que se presenta desatención de los escolares, relacionada con dificultades contractuales, se consolidara el procedimiento diseñado para la implementación del Programa de Alimentación Escolar a través del Sistema de Gestión de Calidad de la Gobernación de Antioquia; de manera que se brinden las orientaciones y directrices que hagan más eficientes y efectivos los procesos técnicos, jurídicos y financieros requeridos.</t>
  </si>
  <si>
    <t>Socialización y aplicabilidad del Procedimiento: Gestión del Programa de Alimentación Escolar –PAE en Antioquia</t>
  </si>
  <si>
    <t>Se adjunta listado de asistencia a la socializacion del procedimioento del programa PAE</t>
  </si>
  <si>
    <t>11  2022</t>
  </si>
  <si>
    <t>4,11 2021</t>
  </si>
  <si>
    <t>4,4  2021</t>
  </si>
  <si>
    <t>6,1  2021</t>
  </si>
  <si>
    <t>FILA_01</t>
  </si>
  <si>
    <t>FILA_02</t>
  </si>
  <si>
    <t>FILA_04</t>
  </si>
  <si>
    <t>FILA_18</t>
  </si>
  <si>
    <t>FILA_19</t>
  </si>
  <si>
    <t>FILA_24</t>
  </si>
  <si>
    <t>FILA_25</t>
  </si>
  <si>
    <t>FILA_26</t>
  </si>
  <si>
    <t>FILA_27</t>
  </si>
  <si>
    <t>FILA_28</t>
  </si>
  <si>
    <t>FILA_29</t>
  </si>
  <si>
    <t>FILA_30</t>
  </si>
  <si>
    <t>FILA_31</t>
  </si>
  <si>
    <t>FILA_32</t>
  </si>
  <si>
    <t>FILA_33</t>
  </si>
  <si>
    <t>FILA_34</t>
  </si>
  <si>
    <t>FILA_35</t>
  </si>
  <si>
    <t>FILA_36</t>
  </si>
  <si>
    <r>
      <rPr>
        <sz val="10"/>
        <color indexed="8"/>
        <rFont val="Arial"/>
        <family val="2"/>
      </rPr>
      <t xml:space="preserve">Hallazgo 4. Bajo cumplimiento en Metas del PIC 
</t>
    </r>
    <r>
      <rPr>
        <sz val="10"/>
        <color theme="1"/>
        <rFont val="Arial"/>
        <family val="2"/>
      </rPr>
      <t>Apoyo a E.S.E para prestac de ss de salud</t>
    </r>
  </si>
  <si>
    <r>
      <t xml:space="preserve">Considerando que son algunos alcaldes municipales quienes </t>
    </r>
    <r>
      <rPr>
        <b/>
        <i/>
        <sz val="11"/>
        <color theme="1"/>
        <rFont val="Arial"/>
        <family val="2"/>
      </rPr>
      <t xml:space="preserve">no han evidenciado </t>
    </r>
    <r>
      <rPr>
        <sz val="11"/>
        <color theme="1"/>
        <rFont val="Arial"/>
        <family val="2"/>
      </rPr>
      <t xml:space="preserve">la entrega de los equipos de cómputo a las instituciones educativas oficiales, y/o el ingreso de dichos equipos a los respectivos inventarios municipales, SEDUCA realizará un requerimiento final a los alcaldes, solicitando el cumplimiento de sus compromisos adquiridos mediante actas firmadas. </t>
    </r>
  </si>
  <si>
    <r>
      <rPr>
        <b/>
        <sz val="11"/>
        <color theme="1"/>
        <rFont val="Arial"/>
        <family val="2"/>
      </rPr>
      <t xml:space="preserve">1. Requerimiento Escrito: </t>
    </r>
    <r>
      <rPr>
        <sz val="11"/>
        <color theme="1"/>
        <rFont val="Arial"/>
        <family val="2"/>
      </rPr>
      <t xml:space="preserve"> SEDUCA solicitará a </t>
    </r>
    <r>
      <rPr>
        <b/>
        <i/>
        <sz val="11"/>
        <color theme="1"/>
        <rFont val="Arial"/>
        <family val="2"/>
      </rPr>
      <t>27</t>
    </r>
    <r>
      <rPr>
        <sz val="11"/>
        <color theme="1"/>
        <rFont val="Arial"/>
        <family val="2"/>
      </rPr>
      <t xml:space="preserve"> alcaldes enviar las evidencias que soporten la entrega de los equipos a las I.E. oficiales y el ingreso a los inventarios municipales. Se incluirá plazo perentorio y advertencia de denuncias correspondientes.
</t>
    </r>
    <r>
      <rPr>
        <b/>
        <sz val="11"/>
        <color theme="1"/>
        <rFont val="Arial"/>
        <family val="2"/>
      </rPr>
      <t xml:space="preserve">2. Visitas: </t>
    </r>
    <r>
      <rPr>
        <sz val="11"/>
        <color theme="1"/>
        <rFont val="Arial"/>
        <family val="2"/>
      </rPr>
      <t xml:space="preserve">SEDUCA visitará </t>
    </r>
    <r>
      <rPr>
        <b/>
        <i/>
        <sz val="11"/>
        <color theme="1"/>
        <rFont val="Arial"/>
        <family val="2"/>
      </rPr>
      <t xml:space="preserve">3 </t>
    </r>
    <r>
      <rPr>
        <sz val="11"/>
        <color theme="1"/>
        <rFont val="Arial"/>
        <family val="2"/>
      </rPr>
      <t>administraciones municipales que no hayan cumplido, para verificar la situación.</t>
    </r>
  </si>
  <si>
    <t>Se obtuvo de volución de recursos no ejecutados y se realizó su incorporación a la cuenta correspondiente.  Pendiente informe final para determinar efectividad de la acción</t>
  </si>
  <si>
    <t>Se celerbaron contratos de prestación de servicios profesionales con JUAN CARLOS LÓPEZ y CLAUDIA SALAMANCA, con activiades de apoyo a la auditoría mensual de nómina</t>
  </si>
  <si>
    <t>Reporte mensual de revisión de nómina, ajustes de fomulación y auditorías de conceptos. Se estableció procedimiento para el control de docentes trasladados frente al pago de la bonificación de difícil acceso.</t>
  </si>
  <si>
    <t>Se contrato un apoyo profesional para la gestión y seguimiento de recobros de concpetos salariales.  Implementación de procedimiento interno de cobros. Inicio de gestiones de cobro</t>
  </si>
  <si>
    <t>Hasta ahora la acción no ha sido efectiva</t>
  </si>
  <si>
    <t>Se envió formato y circular para control por parte de Directivos Docentes como jefes inmediatos.  Se diseñó procedimiento interno para registro inmediato de novedades por fallecimiento y renuncias</t>
  </si>
  <si>
    <t>Se oficiaron a los representantes de los fondos, se obtuvieron los reportes.  Se elaborará informe final</t>
  </si>
  <si>
    <t>se exhortó a los rectores, se recibió información y la misma está en revisión</t>
  </si>
  <si>
    <t>1. Se obtuvieron registros de todas la entregas de los computadores a los destinatarios finales y se elaboró informe, quedanso sólo pendiente los correspondientes a San Juan de Urabá
2. Se requirió al Alcalde  por no haber entregado los computadores a las I E.
3. Se informó a la CGR que el alcalde efectivamente si recibió los computadores, se comprometió a su distribución y no lo hizo.</t>
  </si>
  <si>
    <t>Se solicitió apoyo a auditoría interna para que realice una auditoría oficial y se han realizado verificaciones internas para establecer el alcance de la auditoría o informe interno</t>
  </si>
  <si>
    <t>Se hicieron requerimientos al contratista y algunas vistas para verificar estado y que se hubise dado el correcto mantenimiento por parte de las Instituciones Educativas.  Pendiente informe final y posible reclamación al contratista</t>
  </si>
  <si>
    <t>Se estableció que la supervisión ordenó el pago de forma correcta por lo que se requirió a Hacienda por escrito para que adelante el cobro.  A espera de respuesta</t>
  </si>
  <si>
    <t>Se requirió al contratista, en espera de una respuesta efectiva para determinar procedencia o no de reclamación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</si>
</sst>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5" x14ac:knownFonts="1">
    <font>
      <sz val="11"/>
      <color theme="1"/>
      <name val="Calibri"/>
      <family val="2"/>
      <scheme val="minor"/>
    </font>
    <font>
      <b/>
      <sz val="11"/>
      <name val="Arial"/>
      <family val="2"/>
    </font>
    <font>
      <sz val="11"/>
      <name val="Arial"/>
      <family val="2"/>
    </font>
    <font>
      <sz val="11"/>
      <color theme="1"/>
      <name val="Arial"/>
      <family val="2"/>
    </font>
    <font>
      <b/>
      <sz val="11"/>
      <color indexed="9"/>
      <name val="Arial"/>
      <family val="2"/>
    </font>
    <font>
      <b/>
      <sz val="11"/>
      <color indexed="8"/>
      <name val="Arial"/>
      <family val="2"/>
    </font>
    <font>
      <sz val="9"/>
      <color theme="1"/>
      <name val="Arial"/>
      <family val="2"/>
    </font>
    <font>
      <b/>
      <sz val="9"/>
      <color indexed="9"/>
      <name val="Arial"/>
      <family val="2"/>
    </font>
    <font>
      <b/>
      <sz val="11"/>
      <color theme="1"/>
      <name val="Arial"/>
      <family val="2"/>
    </font>
    <font>
      <b/>
      <sz val="10"/>
      <color indexed="9"/>
      <name val="Arial"/>
      <family val="2"/>
    </font>
    <font>
      <sz val="10"/>
      <color indexed="8"/>
      <name val="Arial"/>
      <family val="2"/>
    </font>
    <font>
      <sz val="10"/>
      <color theme="1"/>
      <name val="Arial"/>
      <family val="2"/>
    </font>
    <font>
      <sz val="11"/>
      <color rgb="FF000000"/>
      <name val="Arial"/>
      <family val="2"/>
    </font>
    <font>
      <b/>
      <i/>
      <sz val="11"/>
      <color theme="1"/>
      <name val="Arial"/>
      <family val="2"/>
    </font>
    <font>
      <sz val="11"/>
      <color rgb="FFFF0000"/>
      <name val="Arial"/>
      <family val="2"/>
    </font>
  </fonts>
  <fills count="10">
    <fill>
      <patternFill patternType="none"/>
    </fill>
    <fill>
      <patternFill patternType="gray125"/>
    </fill>
    <fill>
      <patternFill patternType="solid">
        <fgColor indexed="54"/>
      </patternFill>
    </fill>
    <fill>
      <patternFill patternType="solid">
        <fgColor indexed="9"/>
      </patternFill>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theme="4" tint="0.39997558519241921"/>
        <bgColor indexed="64"/>
      </patternFill>
    </fill>
    <fill>
      <patternFill patternType="solid">
        <fgColor rgb="FFFF0000"/>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style="medium">
        <color auto="1"/>
      </top>
      <bottom/>
      <diagonal/>
    </border>
    <border>
      <left style="medium">
        <color auto="1"/>
      </left>
      <right/>
      <top style="medium">
        <color auto="1"/>
      </top>
      <bottom/>
      <diagonal/>
    </border>
  </borders>
  <cellStyleXfs count="1">
    <xf numFmtId="0" fontId="0" fillId="0" borderId="0"/>
  </cellStyleXfs>
  <cellXfs count="89">
    <xf numFmtId="0" fontId="0" fillId="0" borderId="0" xfId="0"/>
    <xf numFmtId="0" fontId="1" fillId="0" borderId="2" xfId="0" applyFont="1" applyBorder="1" applyAlignment="1" applyProtection="1"/>
    <xf numFmtId="0" fontId="2" fillId="0" borderId="0" xfId="0" applyFont="1" applyProtection="1"/>
    <xf numFmtId="0" fontId="1" fillId="0" borderId="0" xfId="0" applyFont="1" applyProtection="1"/>
    <xf numFmtId="0" fontId="3" fillId="0" borderId="0" xfId="0" applyFont="1" applyAlignment="1">
      <alignment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164" fontId="5" fillId="3"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2" xfId="0" applyFont="1" applyBorder="1" applyAlignment="1">
      <alignment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xf>
    <xf numFmtId="0" fontId="6" fillId="0" borderId="2" xfId="0" applyFont="1" applyBorder="1" applyAlignment="1">
      <alignment vertical="center" wrapText="1"/>
    </xf>
    <xf numFmtId="0" fontId="7" fillId="2" borderId="2" xfId="0" applyFont="1" applyFill="1" applyBorder="1" applyAlignment="1">
      <alignment horizontal="center" vertical="center" wrapText="1"/>
    </xf>
    <xf numFmtId="0" fontId="6" fillId="0" borderId="0" xfId="0" applyFont="1" applyAlignment="1">
      <alignment vertical="center" wrapText="1"/>
    </xf>
    <xf numFmtId="0" fontId="8" fillId="0" borderId="0" xfId="0" applyFont="1" applyAlignment="1">
      <alignment vertical="center" wrapText="1"/>
    </xf>
    <xf numFmtId="0" fontId="2" fillId="4" borderId="0" xfId="0" applyFont="1" applyFill="1"/>
    <xf numFmtId="0" fontId="2" fillId="5" borderId="0" xfId="0" applyFont="1" applyFill="1"/>
    <xf numFmtId="0" fontId="3" fillId="0" borderId="0" xfId="0" applyFont="1" applyAlignment="1">
      <alignment vertical="center" wrapText="1"/>
    </xf>
    <xf numFmtId="0" fontId="2" fillId="6" borderId="5" xfId="0" applyFont="1" applyFill="1" applyBorder="1" applyAlignment="1" applyProtection="1">
      <alignment vertical="center"/>
      <protection locked="0"/>
    </xf>
    <xf numFmtId="0" fontId="2" fillId="6" borderId="4" xfId="0" applyFont="1" applyFill="1" applyBorder="1" applyAlignment="1" applyProtection="1">
      <alignment vertical="center"/>
      <protection locked="0"/>
    </xf>
    <xf numFmtId="0" fontId="2" fillId="6" borderId="6" xfId="0" applyFont="1" applyFill="1" applyBorder="1" applyAlignment="1" applyProtection="1">
      <alignment vertical="center"/>
      <protection locked="0"/>
    </xf>
    <xf numFmtId="164" fontId="2" fillId="6" borderId="4" xfId="0" applyNumberFormat="1" applyFont="1" applyFill="1" applyBorder="1" applyAlignment="1" applyProtection="1">
      <alignment vertical="center"/>
      <protection locked="0"/>
    </xf>
    <xf numFmtId="0" fontId="2" fillId="6" borderId="7" xfId="0" applyFont="1" applyFill="1" applyBorder="1"/>
    <xf numFmtId="9" fontId="2" fillId="6" borderId="4" xfId="0" applyNumberFormat="1" applyFont="1" applyFill="1" applyBorder="1" applyAlignment="1" applyProtection="1">
      <alignment vertical="center"/>
      <protection locked="0"/>
    </xf>
    <xf numFmtId="0" fontId="2" fillId="0" borderId="0" xfId="0" applyFont="1" applyFill="1"/>
    <xf numFmtId="0" fontId="2" fillId="7" borderId="4" xfId="0" applyFont="1" applyFill="1" applyBorder="1" applyAlignment="1" applyProtection="1">
      <alignment vertical="center"/>
      <protection locked="0"/>
    </xf>
    <xf numFmtId="0" fontId="2" fillId="6" borderId="2" xfId="0" applyFont="1" applyFill="1" applyBorder="1"/>
    <xf numFmtId="0" fontId="2" fillId="6" borderId="13" xfId="0" applyFont="1" applyFill="1" applyBorder="1" applyAlignment="1" applyProtection="1">
      <alignment vertical="center"/>
      <protection locked="0"/>
    </xf>
    <xf numFmtId="0" fontId="2" fillId="6" borderId="12" xfId="0" applyFont="1" applyFill="1" applyBorder="1"/>
    <xf numFmtId="0" fontId="2" fillId="6" borderId="14" xfId="0" applyFont="1" applyFill="1" applyBorder="1" applyAlignment="1" applyProtection="1">
      <alignment vertical="center"/>
      <protection locked="0"/>
    </xf>
    <xf numFmtId="0" fontId="2" fillId="6" borderId="15" xfId="0" applyFont="1" applyFill="1" applyBorder="1" applyAlignment="1" applyProtection="1">
      <alignment vertical="center"/>
      <protection locked="0"/>
    </xf>
    <xf numFmtId="164" fontId="2" fillId="6" borderId="15" xfId="0" applyNumberFormat="1" applyFont="1" applyFill="1" applyBorder="1" applyAlignment="1" applyProtection="1">
      <alignment vertical="center"/>
      <protection locked="0"/>
    </xf>
    <xf numFmtId="0" fontId="2" fillId="6" borderId="16" xfId="0" applyFont="1" applyFill="1" applyBorder="1" applyAlignment="1" applyProtection="1">
      <alignment vertical="center"/>
      <protection locked="0"/>
    </xf>
    <xf numFmtId="9" fontId="2" fillId="6" borderId="15" xfId="0" applyNumberFormat="1" applyFont="1" applyFill="1" applyBorder="1" applyAlignment="1" applyProtection="1">
      <alignment vertical="center"/>
      <protection locked="0"/>
    </xf>
    <xf numFmtId="0" fontId="2" fillId="0" borderId="7" xfId="0" applyFont="1" applyFill="1" applyBorder="1"/>
    <xf numFmtId="0" fontId="2" fillId="6" borderId="11" xfId="0" applyFont="1" applyFill="1" applyBorder="1"/>
    <xf numFmtId="0" fontId="2" fillId="6" borderId="17" xfId="0" applyFont="1" applyFill="1" applyBorder="1" applyAlignment="1" applyProtection="1">
      <alignment vertical="center"/>
      <protection locked="0"/>
    </xf>
    <xf numFmtId="164" fontId="2" fillId="6" borderId="13" xfId="0" applyNumberFormat="1" applyFont="1" applyFill="1" applyBorder="1" applyAlignment="1" applyProtection="1">
      <alignment vertical="center"/>
      <protection locked="0"/>
    </xf>
    <xf numFmtId="0" fontId="2" fillId="6" borderId="18" xfId="0" applyFont="1" applyFill="1" applyBorder="1" applyAlignment="1" applyProtection="1">
      <alignment vertical="center"/>
      <protection locked="0"/>
    </xf>
    <xf numFmtId="9" fontId="2" fillId="6" borderId="13" xfId="0" applyNumberFormat="1" applyFont="1" applyFill="1" applyBorder="1" applyAlignment="1" applyProtection="1">
      <alignment vertical="center"/>
      <protection locked="0"/>
    </xf>
    <xf numFmtId="0" fontId="2" fillId="0" borderId="11" xfId="0" applyFont="1" applyFill="1" applyBorder="1"/>
    <xf numFmtId="0" fontId="3" fillId="6" borderId="7" xfId="0" applyFont="1" applyFill="1" applyBorder="1" applyAlignment="1">
      <alignment horizontal="center" vertical="center"/>
    </xf>
    <xf numFmtId="0" fontId="3" fillId="6" borderId="11" xfId="0" applyFont="1" applyFill="1" applyBorder="1" applyAlignment="1">
      <alignment horizontal="center" vertical="center"/>
    </xf>
    <xf numFmtId="0" fontId="9" fillId="2" borderId="8" xfId="0" applyFont="1" applyFill="1" applyBorder="1" applyAlignment="1">
      <alignment horizontal="left" vertical="top"/>
    </xf>
    <xf numFmtId="0" fontId="4" fillId="2" borderId="8" xfId="0" applyFont="1" applyFill="1" applyBorder="1" applyAlignment="1">
      <alignment horizontal="center" vertical="center"/>
    </xf>
    <xf numFmtId="0" fontId="3" fillId="6" borderId="7" xfId="0" applyFont="1" applyFill="1" applyBorder="1" applyAlignment="1">
      <alignment vertical="center"/>
    </xf>
    <xf numFmtId="0" fontId="3" fillId="6" borderId="7" xfId="0" applyFont="1" applyFill="1" applyBorder="1" applyAlignment="1" applyProtection="1">
      <alignment vertical="center"/>
      <protection locked="0"/>
    </xf>
    <xf numFmtId="49" fontId="3" fillId="6" borderId="7" xfId="0" applyNumberFormat="1" applyFont="1" applyFill="1" applyBorder="1" applyAlignment="1" applyProtection="1">
      <alignment horizontal="left" vertical="center"/>
      <protection locked="0"/>
    </xf>
    <xf numFmtId="164" fontId="3" fillId="6" borderId="7" xfId="0" applyNumberFormat="1" applyFont="1" applyFill="1" applyBorder="1" applyAlignment="1" applyProtection="1">
      <alignment vertical="center"/>
      <protection locked="0"/>
    </xf>
    <xf numFmtId="164" fontId="3" fillId="6" borderId="7" xfId="0" applyNumberFormat="1" applyFont="1" applyFill="1" applyBorder="1" applyAlignment="1" applyProtection="1">
      <alignment horizontal="right" vertical="center"/>
      <protection locked="0"/>
    </xf>
    <xf numFmtId="0" fontId="3" fillId="6" borderId="2" xfId="0" applyFont="1" applyFill="1" applyBorder="1" applyAlignment="1">
      <alignment vertical="center"/>
    </xf>
    <xf numFmtId="0" fontId="3" fillId="6" borderId="2" xfId="0" applyFont="1" applyFill="1" applyBorder="1" applyAlignment="1" applyProtection="1">
      <alignment vertical="center"/>
      <protection locked="0"/>
    </xf>
    <xf numFmtId="0" fontId="12" fillId="6" borderId="0" xfId="0" applyFont="1" applyFill="1" applyAlignment="1">
      <alignment vertical="center"/>
    </xf>
    <xf numFmtId="0" fontId="4" fillId="2" borderId="10" xfId="0" applyFont="1" applyFill="1" applyBorder="1" applyAlignment="1">
      <alignment horizontal="center" vertical="center"/>
    </xf>
    <xf numFmtId="0" fontId="3" fillId="6" borderId="11" xfId="0" applyFont="1" applyFill="1" applyBorder="1" applyAlignment="1">
      <alignment vertical="center"/>
    </xf>
    <xf numFmtId="0" fontId="3" fillId="6" borderId="11" xfId="0" applyFont="1" applyFill="1" applyBorder="1" applyAlignment="1" applyProtection="1">
      <alignment vertical="center"/>
      <protection locked="0"/>
    </xf>
    <xf numFmtId="49" fontId="3" fillId="6" borderId="11" xfId="0" applyNumberFormat="1" applyFont="1" applyFill="1" applyBorder="1" applyAlignment="1" applyProtection="1">
      <alignment horizontal="left" vertical="center"/>
      <protection locked="0"/>
    </xf>
    <xf numFmtId="0" fontId="3" fillId="6" borderId="11" xfId="0" applyFont="1" applyFill="1" applyBorder="1" applyAlignment="1">
      <alignment horizontal="center" vertical="top"/>
    </xf>
    <xf numFmtId="0" fontId="3" fillId="6" borderId="11" xfId="0" applyFont="1" applyFill="1" applyBorder="1" applyAlignment="1" applyProtection="1">
      <alignment vertical="top"/>
      <protection locked="0"/>
    </xf>
    <xf numFmtId="0" fontId="3" fillId="6" borderId="11" xfId="0" applyFont="1" applyFill="1" applyBorder="1" applyAlignment="1" applyProtection="1">
      <alignment vertical="top" wrapText="1"/>
      <protection locked="0"/>
    </xf>
    <xf numFmtId="164" fontId="3" fillId="6" borderId="11" xfId="0" applyNumberFormat="1" applyFont="1" applyFill="1" applyBorder="1" applyAlignment="1" applyProtection="1">
      <alignment vertical="center"/>
      <protection locked="0"/>
    </xf>
    <xf numFmtId="0" fontId="14" fillId="6" borderId="11" xfId="0" applyFont="1" applyFill="1" applyBorder="1" applyAlignment="1" applyProtection="1">
      <alignment vertical="center"/>
      <protection locked="0"/>
    </xf>
    <xf numFmtId="0" fontId="4" fillId="2" borderId="7" xfId="0" applyFont="1" applyFill="1" applyBorder="1" applyAlignment="1">
      <alignment horizontal="center" vertical="center"/>
    </xf>
    <xf numFmtId="0" fontId="4" fillId="2" borderId="11" xfId="0" applyFont="1" applyFill="1" applyBorder="1" applyAlignment="1">
      <alignment horizontal="center" vertical="center"/>
    </xf>
    <xf numFmtId="1" fontId="3" fillId="6" borderId="11" xfId="0" applyNumberFormat="1" applyFont="1" applyFill="1" applyBorder="1" applyAlignment="1" applyProtection="1">
      <alignment vertical="center"/>
      <protection locked="0"/>
    </xf>
    <xf numFmtId="0" fontId="4" fillId="2" borderId="9" xfId="0" applyFont="1" applyFill="1" applyBorder="1" applyAlignment="1">
      <alignment horizontal="center" vertical="center"/>
    </xf>
    <xf numFmtId="0" fontId="3" fillId="4" borderId="12" xfId="0" applyFont="1" applyFill="1" applyBorder="1" applyAlignment="1" applyProtection="1">
      <alignment horizontal="left" vertical="center" wrapText="1"/>
      <protection locked="0"/>
    </xf>
    <xf numFmtId="0" fontId="3" fillId="4" borderId="2" xfId="0" applyFont="1" applyFill="1" applyBorder="1" applyAlignment="1" applyProtection="1">
      <alignment horizontal="left" vertical="center" wrapText="1"/>
      <protection locked="0"/>
    </xf>
    <xf numFmtId="0" fontId="3" fillId="4" borderId="11" xfId="0" applyFont="1" applyFill="1" applyBorder="1" applyAlignment="1" applyProtection="1">
      <alignment horizontal="left" vertical="center" wrapText="1"/>
      <protection locked="0"/>
    </xf>
    <xf numFmtId="0" fontId="12" fillId="0" borderId="7" xfId="0" applyFont="1" applyFill="1" applyBorder="1" applyAlignment="1">
      <alignment horizontal="left"/>
    </xf>
    <xf numFmtId="0" fontId="3" fillId="0" borderId="7" xfId="0" applyFont="1" applyFill="1" applyBorder="1" applyAlignment="1" applyProtection="1">
      <alignment vertical="center"/>
      <protection locked="0"/>
    </xf>
    <xf numFmtId="0" fontId="2" fillId="0" borderId="4" xfId="0" applyFont="1" applyFill="1" applyBorder="1" applyAlignment="1" applyProtection="1">
      <alignment vertical="center"/>
      <protection locked="0"/>
    </xf>
    <xf numFmtId="49" fontId="3" fillId="0" borderId="7" xfId="0" applyNumberFormat="1" applyFont="1" applyFill="1" applyBorder="1" applyAlignment="1" applyProtection="1">
      <alignment horizontal="left" vertical="center"/>
      <protection locked="0"/>
    </xf>
    <xf numFmtId="0" fontId="3" fillId="0" borderId="7" xfId="0" applyFont="1" applyFill="1" applyBorder="1" applyAlignment="1">
      <alignment horizontal="center" vertical="center"/>
    </xf>
    <xf numFmtId="164" fontId="3" fillId="0" borderId="7" xfId="0" applyNumberFormat="1" applyFont="1" applyFill="1" applyBorder="1" applyAlignment="1" applyProtection="1">
      <alignment vertical="center"/>
      <protection locked="0"/>
    </xf>
    <xf numFmtId="0" fontId="12" fillId="0" borderId="7" xfId="0" applyFont="1" applyFill="1" applyBorder="1" applyAlignment="1">
      <alignment vertical="center"/>
    </xf>
    <xf numFmtId="0" fontId="3" fillId="0" borderId="7" xfId="0" applyFont="1" applyFill="1" applyBorder="1" applyAlignment="1" applyProtection="1">
      <alignment horizontal="center" vertical="center"/>
      <protection locked="0"/>
    </xf>
    <xf numFmtId="1" fontId="3" fillId="6" borderId="7" xfId="0" applyNumberFormat="1" applyFont="1" applyFill="1" applyBorder="1" applyAlignment="1" applyProtection="1">
      <alignment vertical="center"/>
      <protection locked="0"/>
    </xf>
    <xf numFmtId="0" fontId="3" fillId="8" borderId="7" xfId="0" applyFont="1" applyFill="1" applyBorder="1" applyAlignment="1" applyProtection="1">
      <alignment vertical="center"/>
      <protection locked="0"/>
    </xf>
    <xf numFmtId="0" fontId="3" fillId="8" borderId="11" xfId="0" applyFont="1" applyFill="1" applyBorder="1" applyAlignment="1" applyProtection="1">
      <alignment horizontal="left" vertical="center" wrapText="1"/>
      <protection locked="0"/>
    </xf>
    <xf numFmtId="0" fontId="3" fillId="8" borderId="11" xfId="0" applyFont="1" applyFill="1" applyBorder="1" applyAlignment="1" applyProtection="1">
      <alignment vertical="center"/>
      <protection locked="0"/>
    </xf>
    <xf numFmtId="164" fontId="2" fillId="6" borderId="16" xfId="0" applyNumberFormat="1" applyFont="1" applyFill="1" applyBorder="1" applyAlignment="1" applyProtection="1">
      <alignment vertical="center"/>
      <protection locked="0"/>
    </xf>
    <xf numFmtId="0" fontId="2" fillId="6" borderId="7" xfId="0" applyFont="1" applyFill="1" applyBorder="1" applyAlignment="1" applyProtection="1">
      <alignment vertical="center"/>
      <protection locked="0"/>
    </xf>
    <xf numFmtId="9" fontId="2" fillId="6" borderId="7" xfId="0" applyNumberFormat="1" applyFont="1" applyFill="1" applyBorder="1" applyAlignment="1" applyProtection="1">
      <alignment vertical="center"/>
      <protection locked="0"/>
    </xf>
    <xf numFmtId="0" fontId="3" fillId="0" borderId="0" xfId="0" applyFont="1" applyAlignment="1">
      <alignment vertical="center" wrapText="1"/>
    </xf>
    <xf numFmtId="0" fontId="4" fillId="2" borderId="3" xfId="0" applyFont="1" applyFill="1" applyBorder="1" applyAlignment="1">
      <alignment horizontal="center" vertical="center" wrapText="1"/>
    </xf>
    <xf numFmtId="0" fontId="3" fillId="0" borderId="0" xfId="0" applyFont="1" applyAlignment="1">
      <alignment vertical="center" wrapText="1"/>
    </xf>
    <xf numFmtId="0" fontId="3" fillId="9" borderId="7" xfId="0" applyFont="1"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609709</xdr:colOff>
      <xdr:row>1</xdr:row>
      <xdr:rowOff>361993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P60"/>
  <sheetViews>
    <sheetView tabSelected="1" zoomScale="70" zoomScaleNormal="70" workbookViewId="0">
      <pane xSplit="6" ySplit="10" topLeftCell="G35" activePane="bottomRight" state="frozen"/>
      <selection pane="topRight" activeCell="G1" sqref="G1"/>
      <selection pane="bottomLeft" activeCell="A11" sqref="A11"/>
      <selection pane="bottomRight" activeCell="A50" sqref="A50:XFD50"/>
    </sheetView>
  </sheetViews>
  <sheetFormatPr baseColWidth="10" defaultColWidth="10.85546875" defaultRowHeight="14.25" x14ac:dyDescent="0.25"/>
  <cols>
    <col min="1" max="1" width="10.85546875" style="4" customWidth="1"/>
    <col min="2" max="2" width="16.7109375" style="4" customWidth="1"/>
    <col min="3" max="3" width="16.28515625" style="4" customWidth="1"/>
    <col min="4" max="4" width="30.7109375" style="4" customWidth="1"/>
    <col min="5" max="5" width="59" style="4" customWidth="1"/>
    <col min="6" max="6" width="21" style="4" customWidth="1"/>
    <col min="7" max="7" width="48.85546875" style="4" customWidth="1"/>
    <col min="8" max="8" width="48.42578125" style="4" customWidth="1"/>
    <col min="9" max="9" width="46.28515625" style="4" customWidth="1"/>
    <col min="10" max="10" width="42" style="4" customWidth="1"/>
    <col min="11" max="11" width="10.85546875" style="4" customWidth="1"/>
    <col min="12" max="12" width="13.7109375" style="4" customWidth="1"/>
    <col min="13" max="13" width="15.42578125" style="4" customWidth="1"/>
    <col min="14" max="14" width="17.140625" style="4" customWidth="1"/>
    <col min="15" max="15" width="16" style="4" customWidth="1"/>
    <col min="16" max="16" width="17.7109375" style="4" customWidth="1"/>
    <col min="17" max="17" width="43.28515625" style="4" customWidth="1"/>
    <col min="18" max="18" width="24.140625" style="4" hidden="1" customWidth="1"/>
    <col min="19" max="19" width="30.7109375" style="4" hidden="1" customWidth="1"/>
    <col min="20" max="20" width="0" style="4" hidden="1" customWidth="1"/>
    <col min="21" max="16384" width="10.85546875" style="4"/>
  </cols>
  <sheetData>
    <row r="1" spans="1:18" ht="30" x14ac:dyDescent="0.25">
      <c r="B1" s="5" t="s">
        <v>0</v>
      </c>
      <c r="C1" s="6">
        <v>53</v>
      </c>
      <c r="D1" s="5" t="s">
        <v>1</v>
      </c>
    </row>
    <row r="2" spans="1:18" ht="45" x14ac:dyDescent="0.25">
      <c r="B2" s="5" t="s">
        <v>2</v>
      </c>
      <c r="C2" s="6">
        <v>401</v>
      </c>
      <c r="D2" s="5" t="s">
        <v>3</v>
      </c>
    </row>
    <row r="3" spans="1:18" ht="30" x14ac:dyDescent="0.25">
      <c r="B3" s="5" t="s">
        <v>4</v>
      </c>
      <c r="C3" s="6">
        <v>1</v>
      </c>
    </row>
    <row r="4" spans="1:18" ht="15" x14ac:dyDescent="0.25">
      <c r="B4" s="5" t="s">
        <v>5</v>
      </c>
      <c r="C4" s="6">
        <v>4717</v>
      </c>
    </row>
    <row r="5" spans="1:18" ht="15" x14ac:dyDescent="0.25">
      <c r="B5" s="5" t="s">
        <v>6</v>
      </c>
      <c r="C5" s="7">
        <v>45107</v>
      </c>
    </row>
    <row r="6" spans="1:18" ht="15" x14ac:dyDescent="0.25">
      <c r="B6" s="5" t="s">
        <v>7</v>
      </c>
      <c r="C6" s="5">
        <v>6</v>
      </c>
      <c r="D6" s="5" t="s">
        <v>34</v>
      </c>
    </row>
    <row r="8" spans="1:18" ht="15" x14ac:dyDescent="0.25">
      <c r="A8" s="8" t="s">
        <v>8</v>
      </c>
      <c r="B8" s="86" t="s">
        <v>9</v>
      </c>
      <c r="C8" s="87"/>
      <c r="D8" s="87"/>
      <c r="E8" s="87"/>
      <c r="F8" s="87"/>
      <c r="G8" s="87"/>
      <c r="H8" s="87"/>
      <c r="I8" s="87"/>
      <c r="J8" s="87"/>
      <c r="K8" s="87"/>
      <c r="L8" s="87"/>
      <c r="M8" s="87"/>
      <c r="N8" s="87"/>
      <c r="O8" s="87"/>
      <c r="P8" s="87"/>
      <c r="Q8" s="87"/>
    </row>
    <row r="9" spans="1:18" ht="15" x14ac:dyDescent="0.25">
      <c r="A9" s="9"/>
      <c r="B9" s="9"/>
      <c r="C9" s="10">
        <v>2</v>
      </c>
      <c r="D9" s="10">
        <v>3</v>
      </c>
      <c r="E9" s="10">
        <v>4</v>
      </c>
      <c r="F9" s="10">
        <v>8</v>
      </c>
      <c r="G9" s="10">
        <v>12</v>
      </c>
      <c r="H9" s="10">
        <v>16</v>
      </c>
      <c r="I9" s="10">
        <v>20</v>
      </c>
      <c r="J9" s="10">
        <v>24</v>
      </c>
      <c r="K9" s="10">
        <v>28</v>
      </c>
      <c r="L9" s="10">
        <v>31</v>
      </c>
      <c r="M9" s="10">
        <v>32</v>
      </c>
      <c r="N9" s="10">
        <v>36</v>
      </c>
      <c r="O9" s="10">
        <v>40</v>
      </c>
      <c r="P9" s="10">
        <v>44</v>
      </c>
      <c r="Q9" s="10">
        <v>48</v>
      </c>
    </row>
    <row r="10" spans="1:18" s="14" customFormat="1" ht="48.75" thickBot="1" x14ac:dyDescent="0.3">
      <c r="A10" s="11"/>
      <c r="B10" s="12"/>
      <c r="C10" s="13" t="s">
        <v>10</v>
      </c>
      <c r="D10" s="13" t="s">
        <v>11</v>
      </c>
      <c r="E10" s="13" t="s">
        <v>12</v>
      </c>
      <c r="F10" s="13" t="s">
        <v>13</v>
      </c>
      <c r="G10" s="13" t="s">
        <v>14</v>
      </c>
      <c r="H10" s="13" t="s">
        <v>15</v>
      </c>
      <c r="I10" s="13" t="s">
        <v>16</v>
      </c>
      <c r="J10" s="13" t="s">
        <v>17</v>
      </c>
      <c r="K10" s="13" t="s">
        <v>18</v>
      </c>
      <c r="L10" s="13" t="s">
        <v>19</v>
      </c>
      <c r="M10" s="13" t="s">
        <v>20</v>
      </c>
      <c r="N10" s="13" t="s">
        <v>21</v>
      </c>
      <c r="O10" s="13" t="s">
        <v>22</v>
      </c>
      <c r="P10" s="13" t="s">
        <v>23</v>
      </c>
      <c r="Q10" s="13" t="s">
        <v>24</v>
      </c>
    </row>
    <row r="11" spans="1:18" s="16" customFormat="1" ht="20.25" customHeight="1" thickBot="1" x14ac:dyDescent="0.25">
      <c r="A11" s="44">
        <v>1</v>
      </c>
      <c r="B11" s="23" t="s">
        <v>244</v>
      </c>
      <c r="C11" s="21" t="s">
        <v>36</v>
      </c>
      <c r="D11" s="26" t="s">
        <v>33</v>
      </c>
      <c r="E11" s="20" t="s">
        <v>37</v>
      </c>
      <c r="F11" s="20" t="s">
        <v>27</v>
      </c>
      <c r="G11" s="20" t="s">
        <v>28</v>
      </c>
      <c r="H11" s="20" t="s">
        <v>29</v>
      </c>
      <c r="I11" s="20" t="s">
        <v>31</v>
      </c>
      <c r="J11" s="20" t="s">
        <v>30</v>
      </c>
      <c r="K11" s="20" t="s">
        <v>26</v>
      </c>
      <c r="L11" s="20">
        <v>1</v>
      </c>
      <c r="M11" s="22">
        <v>44562</v>
      </c>
      <c r="N11" s="22">
        <v>44926</v>
      </c>
      <c r="O11" s="19">
        <f t="shared" ref="O11" si="0">+ROUND((N11-M11)/7,0)</f>
        <v>52</v>
      </c>
      <c r="P11" s="24">
        <v>0.5</v>
      </c>
      <c r="Q11" s="20" t="s">
        <v>32</v>
      </c>
    </row>
    <row r="12" spans="1:18" s="16" customFormat="1" ht="18" customHeight="1" thickBot="1" x14ac:dyDescent="0.25">
      <c r="A12" s="44">
        <v>2</v>
      </c>
      <c r="B12" s="23" t="s">
        <v>245</v>
      </c>
      <c r="C12" s="21" t="s">
        <v>36</v>
      </c>
      <c r="D12" s="26" t="s">
        <v>140</v>
      </c>
      <c r="E12" s="20" t="s">
        <v>37</v>
      </c>
      <c r="F12" s="20" t="s">
        <v>39</v>
      </c>
      <c r="G12" s="20" t="s">
        <v>40</v>
      </c>
      <c r="H12" s="20" t="s">
        <v>41</v>
      </c>
      <c r="I12" s="20" t="s">
        <v>42</v>
      </c>
      <c r="J12" s="20" t="s">
        <v>43</v>
      </c>
      <c r="K12" s="20" t="s">
        <v>26</v>
      </c>
      <c r="L12" s="20">
        <v>4</v>
      </c>
      <c r="M12" s="22">
        <v>44581</v>
      </c>
      <c r="N12" s="22">
        <v>45291</v>
      </c>
      <c r="O12" s="19">
        <v>51</v>
      </c>
      <c r="P12" s="24">
        <v>0</v>
      </c>
      <c r="Q12" s="20" t="s">
        <v>124</v>
      </c>
      <c r="R12" s="20" t="s">
        <v>124</v>
      </c>
    </row>
    <row r="13" spans="1:18" s="16" customFormat="1" ht="18" customHeight="1" thickBot="1" x14ac:dyDescent="0.25">
      <c r="A13" s="44">
        <v>3</v>
      </c>
      <c r="B13" s="23" t="s">
        <v>35</v>
      </c>
      <c r="C13" s="21" t="s">
        <v>36</v>
      </c>
      <c r="D13" s="26" t="s">
        <v>140</v>
      </c>
      <c r="E13" s="20" t="s">
        <v>37</v>
      </c>
      <c r="F13" s="20" t="s">
        <v>44</v>
      </c>
      <c r="G13" s="20" t="s">
        <v>45</v>
      </c>
      <c r="H13" s="20" t="s">
        <v>46</v>
      </c>
      <c r="I13" s="20" t="s">
        <v>47</v>
      </c>
      <c r="J13" s="20" t="s">
        <v>48</v>
      </c>
      <c r="K13" s="20" t="s">
        <v>26</v>
      </c>
      <c r="L13" s="20">
        <v>1</v>
      </c>
      <c r="M13" s="22">
        <v>44581</v>
      </c>
      <c r="N13" s="22">
        <v>45291</v>
      </c>
      <c r="O13" s="19">
        <v>51</v>
      </c>
      <c r="P13" s="24">
        <v>0</v>
      </c>
      <c r="Q13" s="20" t="s">
        <v>124</v>
      </c>
      <c r="R13" s="20" t="s">
        <v>124</v>
      </c>
    </row>
    <row r="14" spans="1:18" s="16" customFormat="1" ht="18" customHeight="1" thickBot="1" x14ac:dyDescent="0.25">
      <c r="A14" s="44">
        <v>4</v>
      </c>
      <c r="B14" s="23" t="s">
        <v>246</v>
      </c>
      <c r="C14" s="21" t="s">
        <v>36</v>
      </c>
      <c r="D14" s="26" t="s">
        <v>140</v>
      </c>
      <c r="E14" s="20" t="s">
        <v>37</v>
      </c>
      <c r="F14" s="20" t="s">
        <v>49</v>
      </c>
      <c r="G14" s="20" t="s">
        <v>50</v>
      </c>
      <c r="H14" s="20" t="s">
        <v>51</v>
      </c>
      <c r="I14" s="20" t="s">
        <v>38</v>
      </c>
      <c r="J14" s="20" t="s">
        <v>52</v>
      </c>
      <c r="K14" s="20" t="s">
        <v>26</v>
      </c>
      <c r="L14" s="20">
        <v>3</v>
      </c>
      <c r="M14" s="22">
        <v>44581</v>
      </c>
      <c r="N14" s="22">
        <v>45291</v>
      </c>
      <c r="O14" s="19">
        <v>51</v>
      </c>
      <c r="P14" s="24">
        <v>0</v>
      </c>
      <c r="Q14" s="20" t="s">
        <v>124</v>
      </c>
      <c r="R14" s="20" t="s">
        <v>124</v>
      </c>
    </row>
    <row r="15" spans="1:18" s="16" customFormat="1" ht="18" customHeight="1" thickBot="1" x14ac:dyDescent="0.25">
      <c r="A15" s="44">
        <v>5</v>
      </c>
      <c r="B15" s="23" t="s">
        <v>142</v>
      </c>
      <c r="C15" s="21" t="s">
        <v>36</v>
      </c>
      <c r="D15" s="26" t="s">
        <v>140</v>
      </c>
      <c r="E15" s="20" t="s">
        <v>37</v>
      </c>
      <c r="F15" s="20" t="s">
        <v>53</v>
      </c>
      <c r="G15" s="20" t="s">
        <v>54</v>
      </c>
      <c r="H15" s="20" t="s">
        <v>55</v>
      </c>
      <c r="I15" s="20" t="s">
        <v>56</v>
      </c>
      <c r="J15" s="20" t="s">
        <v>57</v>
      </c>
      <c r="K15" s="20" t="s">
        <v>26</v>
      </c>
      <c r="L15" s="20">
        <v>2</v>
      </c>
      <c r="M15" s="22">
        <v>44581</v>
      </c>
      <c r="N15" s="22">
        <v>45291</v>
      </c>
      <c r="O15" s="19">
        <v>51</v>
      </c>
      <c r="P15" s="24">
        <v>0</v>
      </c>
      <c r="Q15" s="20" t="s">
        <v>124</v>
      </c>
      <c r="R15" s="20" t="s">
        <v>124</v>
      </c>
    </row>
    <row r="16" spans="1:18" s="16" customFormat="1" ht="18" customHeight="1" thickBot="1" x14ac:dyDescent="0.25">
      <c r="A16" s="44">
        <v>6</v>
      </c>
      <c r="B16" s="23" t="s">
        <v>143</v>
      </c>
      <c r="C16" s="21" t="s">
        <v>36</v>
      </c>
      <c r="D16" s="26" t="s">
        <v>140</v>
      </c>
      <c r="E16" s="20" t="s">
        <v>37</v>
      </c>
      <c r="F16" s="20" t="s">
        <v>58</v>
      </c>
      <c r="G16" s="20" t="s">
        <v>59</v>
      </c>
      <c r="H16" s="20" t="s">
        <v>60</v>
      </c>
      <c r="I16" s="20" t="s">
        <v>42</v>
      </c>
      <c r="J16" s="20" t="s">
        <v>61</v>
      </c>
      <c r="K16" s="20" t="s">
        <v>26</v>
      </c>
      <c r="L16" s="20">
        <v>4</v>
      </c>
      <c r="M16" s="22">
        <v>44581</v>
      </c>
      <c r="N16" s="22">
        <v>45291</v>
      </c>
      <c r="O16" s="19">
        <v>51</v>
      </c>
      <c r="P16" s="24">
        <v>0</v>
      </c>
      <c r="Q16" s="20" t="s">
        <v>124</v>
      </c>
      <c r="R16" s="20" t="s">
        <v>124</v>
      </c>
    </row>
    <row r="17" spans="1:18" s="16" customFormat="1" ht="18" customHeight="1" thickBot="1" x14ac:dyDescent="0.25">
      <c r="A17" s="44">
        <v>7</v>
      </c>
      <c r="B17" s="23" t="s">
        <v>173</v>
      </c>
      <c r="C17" s="21" t="s">
        <v>36</v>
      </c>
      <c r="D17" s="26" t="s">
        <v>140</v>
      </c>
      <c r="E17" s="20" t="s">
        <v>37</v>
      </c>
      <c r="F17" s="20" t="s">
        <v>62</v>
      </c>
      <c r="G17" s="20" t="s">
        <v>63</v>
      </c>
      <c r="H17" s="20" t="s">
        <v>64</v>
      </c>
      <c r="I17" s="20" t="s">
        <v>65</v>
      </c>
      <c r="J17" s="20" t="s">
        <v>66</v>
      </c>
      <c r="K17" s="20" t="s">
        <v>26</v>
      </c>
      <c r="L17" s="20">
        <v>1</v>
      </c>
      <c r="M17" s="22">
        <v>44581</v>
      </c>
      <c r="N17" s="22">
        <v>45291</v>
      </c>
      <c r="O17" s="19">
        <v>51</v>
      </c>
      <c r="P17" s="24">
        <v>0</v>
      </c>
      <c r="Q17" s="20" t="s">
        <v>124</v>
      </c>
      <c r="R17" s="20" t="s">
        <v>124</v>
      </c>
    </row>
    <row r="18" spans="1:18" s="16" customFormat="1" ht="18" customHeight="1" thickBot="1" x14ac:dyDescent="0.25">
      <c r="A18" s="44">
        <v>8</v>
      </c>
      <c r="B18" s="23" t="s">
        <v>179</v>
      </c>
      <c r="C18" s="21" t="s">
        <v>36</v>
      </c>
      <c r="D18" s="26" t="s">
        <v>140</v>
      </c>
      <c r="E18" s="20" t="s">
        <v>37</v>
      </c>
      <c r="F18" s="20" t="s">
        <v>67</v>
      </c>
      <c r="G18" s="20" t="s">
        <v>68</v>
      </c>
      <c r="H18" s="20" t="s">
        <v>69</v>
      </c>
      <c r="I18" s="20" t="s">
        <v>70</v>
      </c>
      <c r="J18" s="20" t="s">
        <v>71</v>
      </c>
      <c r="K18" s="20" t="s">
        <v>25</v>
      </c>
      <c r="L18" s="20">
        <v>1</v>
      </c>
      <c r="M18" s="22">
        <v>44545</v>
      </c>
      <c r="N18" s="22">
        <v>45291</v>
      </c>
      <c r="O18" s="19">
        <v>54</v>
      </c>
      <c r="P18" s="24">
        <v>0.8</v>
      </c>
      <c r="Q18" s="20" t="s">
        <v>125</v>
      </c>
      <c r="R18" s="20" t="s">
        <v>125</v>
      </c>
    </row>
    <row r="19" spans="1:18" s="16" customFormat="1" ht="18" customHeight="1" thickBot="1" x14ac:dyDescent="0.25">
      <c r="A19" s="44">
        <v>9</v>
      </c>
      <c r="B19" s="23" t="s">
        <v>184</v>
      </c>
      <c r="C19" s="21" t="s">
        <v>36</v>
      </c>
      <c r="D19" s="26" t="s">
        <v>140</v>
      </c>
      <c r="E19" s="20" t="s">
        <v>37</v>
      </c>
      <c r="F19" s="20" t="s">
        <v>72</v>
      </c>
      <c r="G19" s="20" t="s">
        <v>126</v>
      </c>
      <c r="H19" s="20" t="s">
        <v>127</v>
      </c>
      <c r="I19" s="20" t="s">
        <v>128</v>
      </c>
      <c r="J19" s="20" t="s">
        <v>129</v>
      </c>
      <c r="K19" s="20" t="s">
        <v>26</v>
      </c>
      <c r="L19" s="20">
        <v>2</v>
      </c>
      <c r="M19" s="22">
        <v>44545</v>
      </c>
      <c r="N19" s="22">
        <v>45291</v>
      </c>
      <c r="O19" s="19">
        <v>54</v>
      </c>
      <c r="P19" s="24">
        <v>0</v>
      </c>
      <c r="Q19" s="20" t="s">
        <v>125</v>
      </c>
      <c r="R19" s="20" t="s">
        <v>125</v>
      </c>
    </row>
    <row r="20" spans="1:18" s="16" customFormat="1" ht="18" customHeight="1" thickBot="1" x14ac:dyDescent="0.25">
      <c r="A20" s="44">
        <v>10</v>
      </c>
      <c r="B20" s="23" t="s">
        <v>144</v>
      </c>
      <c r="C20" s="21" t="s">
        <v>36</v>
      </c>
      <c r="D20" s="26" t="s">
        <v>140</v>
      </c>
      <c r="E20" s="20" t="s">
        <v>37</v>
      </c>
      <c r="F20" s="20" t="s">
        <v>80</v>
      </c>
      <c r="G20" s="20" t="s">
        <v>81</v>
      </c>
      <c r="H20" s="20" t="s">
        <v>82</v>
      </c>
      <c r="I20" s="20" t="s">
        <v>83</v>
      </c>
      <c r="J20" s="20" t="s">
        <v>84</v>
      </c>
      <c r="K20" s="20" t="s">
        <v>25</v>
      </c>
      <c r="L20" s="20">
        <v>3</v>
      </c>
      <c r="M20" s="22">
        <v>44545</v>
      </c>
      <c r="N20" s="22">
        <v>45291</v>
      </c>
      <c r="O20" s="19">
        <v>54</v>
      </c>
      <c r="P20" s="24">
        <v>0.7</v>
      </c>
      <c r="Q20" s="20" t="s">
        <v>130</v>
      </c>
      <c r="R20" s="20" t="s">
        <v>130</v>
      </c>
    </row>
    <row r="21" spans="1:18" s="16" customFormat="1" ht="18" customHeight="1" thickBot="1" x14ac:dyDescent="0.25">
      <c r="A21" s="44">
        <v>11</v>
      </c>
      <c r="B21" s="23" t="s">
        <v>73</v>
      </c>
      <c r="C21" s="21" t="s">
        <v>36</v>
      </c>
      <c r="D21" s="26" t="s">
        <v>140</v>
      </c>
      <c r="E21" s="20" t="s">
        <v>37</v>
      </c>
      <c r="F21" s="20" t="s">
        <v>86</v>
      </c>
      <c r="G21" s="20" t="s">
        <v>87</v>
      </c>
      <c r="H21" s="20" t="s">
        <v>88</v>
      </c>
      <c r="I21" s="20" t="s">
        <v>89</v>
      </c>
      <c r="J21" s="20" t="s">
        <v>90</v>
      </c>
      <c r="K21" s="20" t="s">
        <v>25</v>
      </c>
      <c r="L21" s="20">
        <v>1</v>
      </c>
      <c r="M21" s="22">
        <v>44540</v>
      </c>
      <c r="N21" s="22">
        <v>45291</v>
      </c>
      <c r="O21" s="19">
        <v>55.14</v>
      </c>
      <c r="P21" s="24">
        <v>0</v>
      </c>
      <c r="Q21" s="20" t="s">
        <v>131</v>
      </c>
      <c r="R21" s="20" t="s">
        <v>131</v>
      </c>
    </row>
    <row r="22" spans="1:18" s="16" customFormat="1" ht="18" customHeight="1" thickBot="1" x14ac:dyDescent="0.25">
      <c r="A22" s="44">
        <v>12</v>
      </c>
      <c r="B22" s="23" t="s">
        <v>74</v>
      </c>
      <c r="C22" s="21" t="s">
        <v>36</v>
      </c>
      <c r="D22" s="26" t="s">
        <v>140</v>
      </c>
      <c r="E22" s="20" t="s">
        <v>37</v>
      </c>
      <c r="F22" s="20" t="s">
        <v>132</v>
      </c>
      <c r="G22" s="20" t="s">
        <v>133</v>
      </c>
      <c r="H22" s="20" t="s">
        <v>134</v>
      </c>
      <c r="I22" s="20" t="s">
        <v>135</v>
      </c>
      <c r="J22" s="20" t="s">
        <v>136</v>
      </c>
      <c r="K22" s="20" t="s">
        <v>25</v>
      </c>
      <c r="L22" s="20">
        <v>1</v>
      </c>
      <c r="M22" s="22">
        <v>44383</v>
      </c>
      <c r="N22" s="22">
        <v>45291</v>
      </c>
      <c r="O22" s="19">
        <v>77.569999999999993</v>
      </c>
      <c r="P22" s="24">
        <v>0.5</v>
      </c>
      <c r="Q22" s="20" t="s">
        <v>137</v>
      </c>
      <c r="R22" s="20" t="s">
        <v>137</v>
      </c>
    </row>
    <row r="23" spans="1:18" s="16" customFormat="1" ht="18" customHeight="1" thickBot="1" x14ac:dyDescent="0.25">
      <c r="A23" s="44">
        <v>13</v>
      </c>
      <c r="B23" s="23" t="s">
        <v>75</v>
      </c>
      <c r="C23" s="21" t="s">
        <v>36</v>
      </c>
      <c r="D23" s="26" t="s">
        <v>140</v>
      </c>
      <c r="E23" s="20" t="s">
        <v>37</v>
      </c>
      <c r="F23" s="20" t="s">
        <v>67</v>
      </c>
      <c r="G23" s="20" t="s">
        <v>93</v>
      </c>
      <c r="H23" s="20" t="s">
        <v>94</v>
      </c>
      <c r="I23" s="20" t="s">
        <v>95</v>
      </c>
      <c r="J23" s="20" t="s">
        <v>229</v>
      </c>
      <c r="K23" s="20" t="s">
        <v>26</v>
      </c>
      <c r="L23" s="20">
        <v>3</v>
      </c>
      <c r="M23" s="22">
        <v>44568</v>
      </c>
      <c r="N23" s="22">
        <v>45291</v>
      </c>
      <c r="O23" s="19">
        <v>53</v>
      </c>
      <c r="P23" s="24">
        <v>0.33</v>
      </c>
      <c r="Q23" s="20" t="s">
        <v>138</v>
      </c>
      <c r="R23" s="20" t="s">
        <v>138</v>
      </c>
    </row>
    <row r="24" spans="1:18" s="16" customFormat="1" ht="18" customHeight="1" thickBot="1" x14ac:dyDescent="0.25">
      <c r="A24" s="44">
        <v>14</v>
      </c>
      <c r="B24" s="23" t="s">
        <v>76</v>
      </c>
      <c r="C24" s="21" t="s">
        <v>36</v>
      </c>
      <c r="D24" s="26" t="s">
        <v>140</v>
      </c>
      <c r="E24" s="20" t="s">
        <v>37</v>
      </c>
      <c r="F24" s="20" t="s">
        <v>72</v>
      </c>
      <c r="G24" s="20" t="s">
        <v>96</v>
      </c>
      <c r="H24" s="20" t="s">
        <v>97</v>
      </c>
      <c r="I24" s="20" t="s">
        <v>98</v>
      </c>
      <c r="J24" s="20" t="s">
        <v>230</v>
      </c>
      <c r="K24" s="20" t="s">
        <v>26</v>
      </c>
      <c r="L24" s="20">
        <v>4</v>
      </c>
      <c r="M24" s="22">
        <v>44545</v>
      </c>
      <c r="N24" s="22">
        <v>45291</v>
      </c>
      <c r="O24" s="19">
        <v>53</v>
      </c>
      <c r="P24" s="24">
        <v>0.33</v>
      </c>
      <c r="Q24" s="20" t="s">
        <v>139</v>
      </c>
      <c r="R24" s="20" t="s">
        <v>139</v>
      </c>
    </row>
    <row r="25" spans="1:18" s="17" customFormat="1" ht="23.25" customHeight="1" thickBot="1" x14ac:dyDescent="0.25">
      <c r="A25" s="44">
        <v>15</v>
      </c>
      <c r="B25" s="23" t="s">
        <v>77</v>
      </c>
      <c r="C25" s="21" t="s">
        <v>36</v>
      </c>
      <c r="D25" s="26" t="s">
        <v>123</v>
      </c>
      <c r="E25" s="20" t="s">
        <v>37</v>
      </c>
      <c r="F25" s="20" t="s">
        <v>241</v>
      </c>
      <c r="G25" s="20" t="s">
        <v>262</v>
      </c>
      <c r="H25" s="20" t="s">
        <v>108</v>
      </c>
      <c r="I25" s="20" t="s">
        <v>110</v>
      </c>
      <c r="J25" s="20" t="s">
        <v>111</v>
      </c>
      <c r="K25" s="20" t="s">
        <v>116</v>
      </c>
      <c r="L25" s="20">
        <v>2</v>
      </c>
      <c r="M25" s="22">
        <v>44743</v>
      </c>
      <c r="N25" s="22">
        <v>45291</v>
      </c>
      <c r="O25" s="19">
        <v>78</v>
      </c>
      <c r="P25" s="24">
        <v>1</v>
      </c>
      <c r="Q25" s="20" t="s">
        <v>114</v>
      </c>
    </row>
    <row r="26" spans="1:18" s="17" customFormat="1" ht="23.25" customHeight="1" thickBot="1" x14ac:dyDescent="0.25">
      <c r="A26" s="44">
        <v>16</v>
      </c>
      <c r="B26" s="23" t="s">
        <v>78</v>
      </c>
      <c r="C26" s="21" t="s">
        <v>36</v>
      </c>
      <c r="D26" s="26" t="s">
        <v>123</v>
      </c>
      <c r="E26" s="20" t="s">
        <v>37</v>
      </c>
      <c r="F26" s="20" t="s">
        <v>242</v>
      </c>
      <c r="G26" s="20" t="s">
        <v>122</v>
      </c>
      <c r="H26" s="20" t="s">
        <v>117</v>
      </c>
      <c r="I26" s="20" t="s">
        <v>118</v>
      </c>
      <c r="J26" s="20" t="s">
        <v>119</v>
      </c>
      <c r="K26" s="20" t="s">
        <v>120</v>
      </c>
      <c r="L26" s="20">
        <v>2</v>
      </c>
      <c r="M26" s="22">
        <v>44743</v>
      </c>
      <c r="N26" s="22">
        <v>45291</v>
      </c>
      <c r="O26" s="19">
        <v>78</v>
      </c>
      <c r="P26" s="24">
        <v>1</v>
      </c>
      <c r="Q26" s="20" t="s">
        <v>146</v>
      </c>
    </row>
    <row r="27" spans="1:18" s="17" customFormat="1" ht="23.25" customHeight="1" thickBot="1" x14ac:dyDescent="0.25">
      <c r="A27" s="44">
        <v>17</v>
      </c>
      <c r="B27" s="23" t="s">
        <v>79</v>
      </c>
      <c r="C27" s="21" t="s">
        <v>36</v>
      </c>
      <c r="D27" s="26" t="s">
        <v>123</v>
      </c>
      <c r="E27" s="20" t="s">
        <v>37</v>
      </c>
      <c r="F27" s="20" t="s">
        <v>243</v>
      </c>
      <c r="G27" s="20" t="s">
        <v>107</v>
      </c>
      <c r="H27" s="20" t="s">
        <v>109</v>
      </c>
      <c r="I27" s="20" t="s">
        <v>112</v>
      </c>
      <c r="J27" s="20" t="s">
        <v>113</v>
      </c>
      <c r="K27" s="20" t="s">
        <v>121</v>
      </c>
      <c r="L27" s="20">
        <v>9</v>
      </c>
      <c r="M27" s="22">
        <v>44774</v>
      </c>
      <c r="N27" s="22">
        <v>45291</v>
      </c>
      <c r="O27" s="19">
        <v>74</v>
      </c>
      <c r="P27" s="24">
        <v>2</v>
      </c>
      <c r="Q27" s="20" t="s">
        <v>115</v>
      </c>
    </row>
    <row r="28" spans="1:18" s="25" customFormat="1" ht="23.25" customHeight="1" thickBot="1" x14ac:dyDescent="0.25">
      <c r="A28" s="45">
        <v>18</v>
      </c>
      <c r="B28" s="46" t="s">
        <v>247</v>
      </c>
      <c r="C28" s="47" t="s">
        <v>36</v>
      </c>
      <c r="D28" s="79" t="s">
        <v>150</v>
      </c>
      <c r="E28" s="20" t="s">
        <v>37</v>
      </c>
      <c r="F28" s="48" t="s">
        <v>151</v>
      </c>
      <c r="G28" s="42" t="s">
        <v>152</v>
      </c>
      <c r="H28" s="42" t="s">
        <v>153</v>
      </c>
      <c r="I28" s="42" t="s">
        <v>154</v>
      </c>
      <c r="J28" s="42" t="s">
        <v>155</v>
      </c>
      <c r="K28" s="47" t="s">
        <v>26</v>
      </c>
      <c r="L28" s="47">
        <v>1</v>
      </c>
      <c r="M28" s="49">
        <v>44942</v>
      </c>
      <c r="N28" s="50">
        <v>45276</v>
      </c>
      <c r="O28" s="47">
        <v>22</v>
      </c>
      <c r="P28" s="47">
        <v>0</v>
      </c>
      <c r="Q28" s="70" t="s">
        <v>265</v>
      </c>
    </row>
    <row r="29" spans="1:18" s="25" customFormat="1" ht="23.25" customHeight="1" thickBot="1" x14ac:dyDescent="0.25">
      <c r="A29" s="45">
        <v>19</v>
      </c>
      <c r="B29" s="51" t="s">
        <v>248</v>
      </c>
      <c r="C29" s="52" t="s">
        <v>36</v>
      </c>
      <c r="D29" s="79" t="s">
        <v>150</v>
      </c>
      <c r="E29" s="20" t="s">
        <v>37</v>
      </c>
      <c r="F29" s="48" t="s">
        <v>156</v>
      </c>
      <c r="G29" s="42" t="s">
        <v>152</v>
      </c>
      <c r="H29" s="42" t="s">
        <v>153</v>
      </c>
      <c r="I29" s="42" t="s">
        <v>157</v>
      </c>
      <c r="J29" s="53" t="s">
        <v>158</v>
      </c>
      <c r="K29" s="47" t="s">
        <v>159</v>
      </c>
      <c r="L29" s="47">
        <v>1</v>
      </c>
      <c r="M29" s="49">
        <v>44942</v>
      </c>
      <c r="N29" s="50">
        <v>45277</v>
      </c>
      <c r="O29" s="47">
        <v>22</v>
      </c>
      <c r="P29" s="47">
        <v>0</v>
      </c>
      <c r="Q29" s="70" t="s">
        <v>265</v>
      </c>
    </row>
    <row r="30" spans="1:18" s="25" customFormat="1" ht="23.25" customHeight="1" thickBot="1" x14ac:dyDescent="0.25">
      <c r="A30" s="45">
        <v>20</v>
      </c>
      <c r="B30" s="51" t="s">
        <v>85</v>
      </c>
      <c r="C30" s="52" t="s">
        <v>36</v>
      </c>
      <c r="D30" s="79" t="s">
        <v>150</v>
      </c>
      <c r="E30" s="72" t="s">
        <v>37</v>
      </c>
      <c r="F30" s="73" t="s">
        <v>160</v>
      </c>
      <c r="G30" s="74" t="s">
        <v>161</v>
      </c>
      <c r="H30" s="74" t="s">
        <v>162</v>
      </c>
      <c r="I30" s="74" t="s">
        <v>163</v>
      </c>
      <c r="J30" s="74" t="s">
        <v>164</v>
      </c>
      <c r="K30" s="71" t="s">
        <v>165</v>
      </c>
      <c r="L30" s="71">
        <v>1</v>
      </c>
      <c r="M30" s="75">
        <v>44957</v>
      </c>
      <c r="N30" s="50">
        <v>45278</v>
      </c>
      <c r="O30" s="71">
        <v>12</v>
      </c>
      <c r="P30" s="71">
        <v>2</v>
      </c>
      <c r="Q30" s="70" t="s">
        <v>266</v>
      </c>
    </row>
    <row r="31" spans="1:18" s="25" customFormat="1" ht="23.25" customHeight="1" thickBot="1" x14ac:dyDescent="0.25">
      <c r="A31" s="45">
        <v>21</v>
      </c>
      <c r="B31" s="51" t="s">
        <v>145</v>
      </c>
      <c r="C31" s="52" t="s">
        <v>36</v>
      </c>
      <c r="D31" s="79" t="s">
        <v>150</v>
      </c>
      <c r="E31" s="72" t="s">
        <v>37</v>
      </c>
      <c r="F31" s="73" t="s">
        <v>166</v>
      </c>
      <c r="G31" s="74" t="s">
        <v>161</v>
      </c>
      <c r="H31" s="74" t="s">
        <v>162</v>
      </c>
      <c r="I31" s="74" t="s">
        <v>167</v>
      </c>
      <c r="J31" s="74" t="s">
        <v>167</v>
      </c>
      <c r="K31" s="71" t="s">
        <v>168</v>
      </c>
      <c r="L31" s="71">
        <v>1</v>
      </c>
      <c r="M31" s="75">
        <v>44957</v>
      </c>
      <c r="N31" s="50">
        <v>45279</v>
      </c>
      <c r="O31" s="71">
        <v>52</v>
      </c>
      <c r="P31" s="71">
        <v>3</v>
      </c>
      <c r="Q31" s="70" t="s">
        <v>267</v>
      </c>
    </row>
    <row r="32" spans="1:18" s="25" customFormat="1" ht="23.25" customHeight="1" thickBot="1" x14ac:dyDescent="0.25">
      <c r="A32" s="45">
        <v>22</v>
      </c>
      <c r="B32" s="51" t="s">
        <v>91</v>
      </c>
      <c r="C32" s="52" t="s">
        <v>36</v>
      </c>
      <c r="D32" s="79" t="s">
        <v>150</v>
      </c>
      <c r="E32" s="72" t="s">
        <v>37</v>
      </c>
      <c r="F32" s="73" t="s">
        <v>169</v>
      </c>
      <c r="G32" s="74" t="s">
        <v>161</v>
      </c>
      <c r="H32" s="74" t="s">
        <v>162</v>
      </c>
      <c r="I32" s="74" t="s">
        <v>170</v>
      </c>
      <c r="J32" s="74" t="s">
        <v>171</v>
      </c>
      <c r="K32" s="71" t="s">
        <v>172</v>
      </c>
      <c r="L32" s="71">
        <v>11</v>
      </c>
      <c r="M32" s="75">
        <v>44958</v>
      </c>
      <c r="N32" s="50">
        <v>45280</v>
      </c>
      <c r="O32" s="71">
        <v>44</v>
      </c>
      <c r="P32" s="71">
        <v>3</v>
      </c>
      <c r="Q32" s="70" t="s">
        <v>268</v>
      </c>
    </row>
    <row r="33" spans="1:276" s="25" customFormat="1" ht="23.25" customHeight="1" thickBot="1" x14ac:dyDescent="0.25">
      <c r="A33" s="45">
        <v>23</v>
      </c>
      <c r="B33" s="51" t="s">
        <v>92</v>
      </c>
      <c r="C33" s="52" t="s">
        <v>36</v>
      </c>
      <c r="D33" s="79" t="s">
        <v>150</v>
      </c>
      <c r="E33" s="72" t="s">
        <v>37</v>
      </c>
      <c r="F33" s="73" t="s">
        <v>174</v>
      </c>
      <c r="G33" s="74" t="s">
        <v>161</v>
      </c>
      <c r="H33" s="74" t="s">
        <v>175</v>
      </c>
      <c r="I33" s="74" t="s">
        <v>176</v>
      </c>
      <c r="J33" s="74" t="s">
        <v>177</v>
      </c>
      <c r="K33" s="74" t="s">
        <v>178</v>
      </c>
      <c r="L33" s="71">
        <v>11</v>
      </c>
      <c r="M33" s="75">
        <v>44958</v>
      </c>
      <c r="N33" s="50">
        <v>45281</v>
      </c>
      <c r="O33" s="71">
        <v>44</v>
      </c>
      <c r="P33" s="71">
        <v>3</v>
      </c>
      <c r="Q33" s="70" t="s">
        <v>268</v>
      </c>
    </row>
    <row r="34" spans="1:276" s="25" customFormat="1" ht="23.25" customHeight="1" thickBot="1" x14ac:dyDescent="0.25">
      <c r="A34" s="45">
        <v>24</v>
      </c>
      <c r="B34" s="51" t="s">
        <v>249</v>
      </c>
      <c r="C34" s="52" t="s">
        <v>36</v>
      </c>
      <c r="D34" s="79" t="s">
        <v>150</v>
      </c>
      <c r="E34" s="72" t="s">
        <v>37</v>
      </c>
      <c r="F34" s="73" t="s">
        <v>180</v>
      </c>
      <c r="G34" s="74" t="s">
        <v>161</v>
      </c>
      <c r="H34" s="74" t="s">
        <v>175</v>
      </c>
      <c r="I34" s="74" t="s">
        <v>181</v>
      </c>
      <c r="J34" s="74" t="s">
        <v>182</v>
      </c>
      <c r="K34" s="71" t="s">
        <v>183</v>
      </c>
      <c r="L34" s="71">
        <v>1</v>
      </c>
      <c r="M34" s="75">
        <v>44957</v>
      </c>
      <c r="N34" s="50">
        <v>45282</v>
      </c>
      <c r="O34" s="71">
        <v>44</v>
      </c>
      <c r="P34" s="71">
        <v>0</v>
      </c>
      <c r="Q34" s="70" t="s">
        <v>269</v>
      </c>
    </row>
    <row r="35" spans="1:276" s="25" customFormat="1" ht="23.25" customHeight="1" thickBot="1" x14ac:dyDescent="0.25">
      <c r="A35" s="45">
        <v>25</v>
      </c>
      <c r="B35" s="51" t="s">
        <v>250</v>
      </c>
      <c r="C35" s="52" t="s">
        <v>36</v>
      </c>
      <c r="D35" s="79" t="s">
        <v>150</v>
      </c>
      <c r="E35" s="72" t="s">
        <v>37</v>
      </c>
      <c r="F35" s="73" t="s">
        <v>185</v>
      </c>
      <c r="G35" s="74" t="s">
        <v>161</v>
      </c>
      <c r="H35" s="74" t="s">
        <v>175</v>
      </c>
      <c r="I35" s="74" t="s">
        <v>186</v>
      </c>
      <c r="J35" s="74" t="s">
        <v>187</v>
      </c>
      <c r="K35" s="71" t="s">
        <v>188</v>
      </c>
      <c r="L35" s="71">
        <v>4</v>
      </c>
      <c r="M35" s="75">
        <v>44956</v>
      </c>
      <c r="N35" s="50">
        <v>45283</v>
      </c>
      <c r="O35" s="71">
        <v>44</v>
      </c>
      <c r="P35" s="71">
        <v>2</v>
      </c>
      <c r="Q35" s="70" t="s">
        <v>270</v>
      </c>
    </row>
    <row r="36" spans="1:276" s="25" customFormat="1" ht="23.25" customHeight="1" thickBot="1" x14ac:dyDescent="0.25">
      <c r="A36" s="45">
        <v>26</v>
      </c>
      <c r="B36" s="51" t="s">
        <v>251</v>
      </c>
      <c r="C36" s="52" t="s">
        <v>36</v>
      </c>
      <c r="D36" s="79" t="s">
        <v>150</v>
      </c>
      <c r="E36" s="72" t="s">
        <v>37</v>
      </c>
      <c r="F36" s="73" t="s">
        <v>189</v>
      </c>
      <c r="G36" s="74" t="s">
        <v>190</v>
      </c>
      <c r="H36" s="74" t="s">
        <v>191</v>
      </c>
      <c r="I36" s="70" t="s">
        <v>192</v>
      </c>
      <c r="J36" s="70" t="s">
        <v>193</v>
      </c>
      <c r="K36" s="71" t="s">
        <v>194</v>
      </c>
      <c r="L36" s="71">
        <v>4</v>
      </c>
      <c r="M36" s="75">
        <v>44936</v>
      </c>
      <c r="N36" s="50">
        <v>45284</v>
      </c>
      <c r="O36" s="71">
        <v>22</v>
      </c>
      <c r="P36" s="71">
        <v>2</v>
      </c>
      <c r="Q36" s="70" t="s">
        <v>271</v>
      </c>
    </row>
    <row r="37" spans="1:276" s="25" customFormat="1" ht="23.25" customHeight="1" thickBot="1" x14ac:dyDescent="0.25">
      <c r="A37" s="45">
        <v>27</v>
      </c>
      <c r="B37" s="51" t="s">
        <v>252</v>
      </c>
      <c r="C37" s="52" t="s">
        <v>36</v>
      </c>
      <c r="D37" s="79" t="s">
        <v>150</v>
      </c>
      <c r="E37" s="72" t="s">
        <v>37</v>
      </c>
      <c r="F37" s="73" t="s">
        <v>195</v>
      </c>
      <c r="G37" s="74" t="s">
        <v>190</v>
      </c>
      <c r="H37" s="74" t="s">
        <v>196</v>
      </c>
      <c r="I37" s="74" t="s">
        <v>197</v>
      </c>
      <c r="J37" s="76" t="s">
        <v>198</v>
      </c>
      <c r="K37" s="71" t="s">
        <v>159</v>
      </c>
      <c r="L37" s="71">
        <v>4</v>
      </c>
      <c r="M37" s="75">
        <v>44936</v>
      </c>
      <c r="N37" s="50">
        <v>45285</v>
      </c>
      <c r="O37" s="71">
        <v>22</v>
      </c>
      <c r="P37" s="71">
        <v>2</v>
      </c>
      <c r="Q37" s="70" t="s">
        <v>272</v>
      </c>
    </row>
    <row r="38" spans="1:276" s="25" customFormat="1" ht="23.25" customHeight="1" thickBot="1" x14ac:dyDescent="0.25">
      <c r="A38" s="45">
        <v>28</v>
      </c>
      <c r="B38" s="51" t="s">
        <v>253</v>
      </c>
      <c r="C38" s="52" t="s">
        <v>36</v>
      </c>
      <c r="D38" s="79" t="s">
        <v>150</v>
      </c>
      <c r="E38" s="72" t="s">
        <v>37</v>
      </c>
      <c r="F38" s="73" t="s">
        <v>199</v>
      </c>
      <c r="G38" s="74" t="s">
        <v>200</v>
      </c>
      <c r="H38" s="74" t="s">
        <v>201</v>
      </c>
      <c r="I38" s="74" t="s">
        <v>263</v>
      </c>
      <c r="J38" s="74" t="s">
        <v>264</v>
      </c>
      <c r="K38" s="88" t="s">
        <v>26</v>
      </c>
      <c r="L38" s="77">
        <v>100</v>
      </c>
      <c r="M38" s="75">
        <v>44944</v>
      </c>
      <c r="N38" s="50">
        <v>45286</v>
      </c>
      <c r="O38" s="71">
        <v>4</v>
      </c>
      <c r="P38" s="71">
        <v>3</v>
      </c>
      <c r="Q38" s="70" t="s">
        <v>273</v>
      </c>
    </row>
    <row r="39" spans="1:276" s="25" customFormat="1" ht="23.25" customHeight="1" thickBot="1" x14ac:dyDescent="0.25">
      <c r="A39" s="54">
        <v>29</v>
      </c>
      <c r="B39" s="55" t="s">
        <v>254</v>
      </c>
      <c r="C39" s="56" t="s">
        <v>36</v>
      </c>
      <c r="D39" s="80" t="s">
        <v>150</v>
      </c>
      <c r="E39" s="28" t="s">
        <v>37</v>
      </c>
      <c r="F39" s="57" t="s">
        <v>202</v>
      </c>
      <c r="G39" s="43" t="s">
        <v>203</v>
      </c>
      <c r="H39" s="43" t="s">
        <v>204</v>
      </c>
      <c r="I39" s="58" t="s">
        <v>205</v>
      </c>
      <c r="J39" s="59" t="s">
        <v>206</v>
      </c>
      <c r="K39" s="60" t="s">
        <v>26</v>
      </c>
      <c r="L39" s="43">
        <v>1</v>
      </c>
      <c r="M39" s="61">
        <v>44927</v>
      </c>
      <c r="N39" s="50">
        <v>45287</v>
      </c>
      <c r="O39" s="56">
        <v>24</v>
      </c>
      <c r="P39" s="62">
        <v>2</v>
      </c>
      <c r="Q39" s="70" t="s">
        <v>274</v>
      </c>
    </row>
    <row r="40" spans="1:276" s="35" customFormat="1" ht="23.25" customHeight="1" thickBot="1" x14ac:dyDescent="0.25">
      <c r="A40" s="63">
        <v>30</v>
      </c>
      <c r="B40" s="51" t="s">
        <v>255</v>
      </c>
      <c r="C40" s="52" t="s">
        <v>36</v>
      </c>
      <c r="D40" s="79" t="s">
        <v>150</v>
      </c>
      <c r="E40" s="28" t="s">
        <v>37</v>
      </c>
      <c r="F40" s="48" t="s">
        <v>210</v>
      </c>
      <c r="G40" s="42" t="s">
        <v>211</v>
      </c>
      <c r="H40" s="42" t="s">
        <v>212</v>
      </c>
      <c r="I40" s="42" t="s">
        <v>213</v>
      </c>
      <c r="J40" s="42" t="s">
        <v>214</v>
      </c>
      <c r="K40" s="47" t="s">
        <v>215</v>
      </c>
      <c r="L40" s="47">
        <v>1</v>
      </c>
      <c r="M40" s="49">
        <v>44900</v>
      </c>
      <c r="N40" s="50">
        <v>45288</v>
      </c>
      <c r="O40" s="78">
        <f>+(N40-M40)/7</f>
        <v>55.428571428571431</v>
      </c>
      <c r="P40" s="47">
        <v>2</v>
      </c>
      <c r="Q40" s="70" t="s">
        <v>275</v>
      </c>
    </row>
    <row r="41" spans="1:276" s="35" customFormat="1" ht="23.25" customHeight="1" thickBot="1" x14ac:dyDescent="0.25">
      <c r="A41" s="63">
        <v>31</v>
      </c>
      <c r="B41" s="51" t="s">
        <v>256</v>
      </c>
      <c r="C41" s="52" t="s">
        <v>36</v>
      </c>
      <c r="D41" s="79" t="s">
        <v>150</v>
      </c>
      <c r="E41" s="28" t="s">
        <v>37</v>
      </c>
      <c r="F41" s="48" t="s">
        <v>216</v>
      </c>
      <c r="G41" s="42" t="s">
        <v>217</v>
      </c>
      <c r="H41" s="42" t="s">
        <v>218</v>
      </c>
      <c r="I41" s="42" t="s">
        <v>219</v>
      </c>
      <c r="J41" s="42" t="s">
        <v>214</v>
      </c>
      <c r="K41" s="47" t="s">
        <v>215</v>
      </c>
      <c r="L41" s="47">
        <v>1</v>
      </c>
      <c r="M41" s="49">
        <v>44900</v>
      </c>
      <c r="N41" s="50">
        <v>45289</v>
      </c>
      <c r="O41" s="78">
        <f>+(N41-M41)/7</f>
        <v>55.571428571428569</v>
      </c>
      <c r="P41" s="47">
        <v>2</v>
      </c>
      <c r="Q41" s="70" t="s">
        <v>276</v>
      </c>
    </row>
    <row r="42" spans="1:276" s="35" customFormat="1" ht="23.25" customHeight="1" thickBot="1" x14ac:dyDescent="0.25">
      <c r="A42" s="63">
        <v>32</v>
      </c>
      <c r="B42" s="51" t="s">
        <v>257</v>
      </c>
      <c r="C42" s="52" t="s">
        <v>36</v>
      </c>
      <c r="D42" s="79" t="s">
        <v>150</v>
      </c>
      <c r="E42" s="28" t="s">
        <v>37</v>
      </c>
      <c r="F42" s="48" t="s">
        <v>220</v>
      </c>
      <c r="G42" s="42" t="s">
        <v>221</v>
      </c>
      <c r="H42" s="42" t="s">
        <v>222</v>
      </c>
      <c r="I42" s="42" t="s">
        <v>213</v>
      </c>
      <c r="J42" s="42" t="s">
        <v>223</v>
      </c>
      <c r="K42" s="47" t="s">
        <v>25</v>
      </c>
      <c r="L42" s="47">
        <v>1</v>
      </c>
      <c r="M42" s="49">
        <v>44928</v>
      </c>
      <c r="N42" s="50">
        <v>45290</v>
      </c>
      <c r="O42" s="78">
        <v>13</v>
      </c>
      <c r="P42" s="47">
        <v>1</v>
      </c>
      <c r="Q42" s="70" t="s">
        <v>277</v>
      </c>
    </row>
    <row r="43" spans="1:276" s="41" customFormat="1" ht="23.25" customHeight="1" x14ac:dyDescent="0.2">
      <c r="A43" s="64">
        <v>33</v>
      </c>
      <c r="B43" s="55" t="s">
        <v>258</v>
      </c>
      <c r="C43" s="56" t="s">
        <v>36</v>
      </c>
      <c r="D43" s="81" t="s">
        <v>150</v>
      </c>
      <c r="E43" s="28" t="s">
        <v>37</v>
      </c>
      <c r="F43" s="57" t="s">
        <v>224</v>
      </c>
      <c r="G43" s="43" t="s">
        <v>225</v>
      </c>
      <c r="H43" s="43" t="s">
        <v>226</v>
      </c>
      <c r="I43" s="43" t="s">
        <v>213</v>
      </c>
      <c r="J43" s="43" t="s">
        <v>223</v>
      </c>
      <c r="K43" s="56" t="s">
        <v>25</v>
      </c>
      <c r="L43" s="56">
        <v>1</v>
      </c>
      <c r="M43" s="61">
        <v>44928</v>
      </c>
      <c r="N43" s="50">
        <v>45291</v>
      </c>
      <c r="O43" s="65">
        <v>13</v>
      </c>
      <c r="P43" s="56">
        <v>1</v>
      </c>
      <c r="Q43" s="70" t="s">
        <v>277</v>
      </c>
    </row>
    <row r="44" spans="1:276" s="25" customFormat="1" ht="23.25" customHeight="1" thickBot="1" x14ac:dyDescent="0.25">
      <c r="A44" s="66">
        <v>34</v>
      </c>
      <c r="B44" s="29" t="s">
        <v>259</v>
      </c>
      <c r="C44" s="30" t="s">
        <v>36</v>
      </c>
      <c r="D44" s="67" t="s">
        <v>147</v>
      </c>
      <c r="E44" s="31" t="s">
        <v>37</v>
      </c>
      <c r="F44" s="31" t="s">
        <v>231</v>
      </c>
      <c r="G44" s="31" t="s">
        <v>148</v>
      </c>
      <c r="H44" s="31" t="s">
        <v>149</v>
      </c>
      <c r="I44" s="31" t="s">
        <v>232</v>
      </c>
      <c r="J44" s="31" t="s">
        <v>233</v>
      </c>
      <c r="K44" s="31" t="s">
        <v>25</v>
      </c>
      <c r="L44" s="31">
        <v>1</v>
      </c>
      <c r="M44" s="32">
        <v>44942</v>
      </c>
      <c r="N44" s="82">
        <v>45291</v>
      </c>
      <c r="O44" s="83">
        <v>51</v>
      </c>
      <c r="P44" s="84">
        <v>1</v>
      </c>
      <c r="Q44" s="30" t="s">
        <v>234</v>
      </c>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c r="IW44" s="16"/>
      <c r="IX44" s="16"/>
      <c r="IY44" s="16"/>
      <c r="IZ44" s="16"/>
      <c r="JA44" s="16"/>
      <c r="JB44" s="16"/>
      <c r="JC44" s="16"/>
      <c r="JD44" s="16"/>
      <c r="JE44" s="16"/>
      <c r="JF44" s="16"/>
      <c r="JG44" s="16"/>
      <c r="JH44" s="16"/>
      <c r="JI44" s="16"/>
      <c r="JJ44" s="16"/>
      <c r="JK44" s="16"/>
      <c r="JL44" s="16"/>
      <c r="JM44" s="16"/>
      <c r="JN44" s="16"/>
      <c r="JO44" s="16"/>
      <c r="JP44" s="16"/>
    </row>
    <row r="45" spans="1:276" s="17" customFormat="1" ht="23.25" customHeight="1" thickBot="1" x14ac:dyDescent="0.25">
      <c r="A45" s="45">
        <v>35</v>
      </c>
      <c r="B45" s="27" t="s">
        <v>260</v>
      </c>
      <c r="C45" s="21" t="s">
        <v>36</v>
      </c>
      <c r="D45" s="68" t="s">
        <v>147</v>
      </c>
      <c r="E45" s="31" t="s">
        <v>37</v>
      </c>
      <c r="F45" s="20" t="s">
        <v>235</v>
      </c>
      <c r="G45" s="20" t="s">
        <v>207</v>
      </c>
      <c r="H45" s="20" t="s">
        <v>236</v>
      </c>
      <c r="I45" s="20" t="s">
        <v>237</v>
      </c>
      <c r="J45" s="20" t="s">
        <v>238</v>
      </c>
      <c r="K45" s="20" t="s">
        <v>25</v>
      </c>
      <c r="L45" s="20">
        <v>1</v>
      </c>
      <c r="M45" s="22">
        <v>45017</v>
      </c>
      <c r="N45" s="22">
        <v>45230</v>
      </c>
      <c r="O45" s="33">
        <v>30</v>
      </c>
      <c r="P45" s="34">
        <v>1</v>
      </c>
      <c r="Q45" s="20" t="s">
        <v>239</v>
      </c>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c r="JE45" s="16"/>
      <c r="JF45" s="16"/>
      <c r="JG45" s="16"/>
      <c r="JH45" s="16"/>
      <c r="JI45" s="16"/>
      <c r="JJ45" s="16"/>
      <c r="JK45" s="16"/>
      <c r="JL45" s="16"/>
      <c r="JM45" s="16"/>
      <c r="JN45" s="16"/>
      <c r="JO45" s="16"/>
      <c r="JP45" s="16"/>
    </row>
    <row r="46" spans="1:276" s="17" customFormat="1" ht="23.25" customHeight="1" thickBot="1" x14ac:dyDescent="0.25">
      <c r="A46" s="54">
        <v>36</v>
      </c>
      <c r="B46" s="36" t="s">
        <v>261</v>
      </c>
      <c r="C46" s="37" t="s">
        <v>36</v>
      </c>
      <c r="D46" s="69" t="s">
        <v>147</v>
      </c>
      <c r="E46" s="31" t="s">
        <v>37</v>
      </c>
      <c r="F46" s="28" t="s">
        <v>240</v>
      </c>
      <c r="G46" s="28" t="s">
        <v>208</v>
      </c>
      <c r="H46" s="28" t="s">
        <v>209</v>
      </c>
      <c r="I46" s="28" t="s">
        <v>237</v>
      </c>
      <c r="J46" s="28" t="s">
        <v>238</v>
      </c>
      <c r="K46" s="28" t="s">
        <v>25</v>
      </c>
      <c r="L46" s="28">
        <v>1</v>
      </c>
      <c r="M46" s="38">
        <v>45017</v>
      </c>
      <c r="N46" s="38">
        <v>45230</v>
      </c>
      <c r="O46" s="39">
        <v>30</v>
      </c>
      <c r="P46" s="40">
        <v>1</v>
      </c>
      <c r="Q46" s="28" t="s">
        <v>239</v>
      </c>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c r="IW46" s="16"/>
      <c r="IX46" s="16"/>
      <c r="IY46" s="16"/>
      <c r="IZ46" s="16"/>
      <c r="JA46" s="16"/>
      <c r="JB46" s="16"/>
      <c r="JC46" s="16"/>
      <c r="JD46" s="16"/>
      <c r="JE46" s="16"/>
      <c r="JF46" s="16"/>
      <c r="JG46" s="16"/>
      <c r="JH46" s="16"/>
      <c r="JI46" s="16"/>
      <c r="JJ46" s="16"/>
      <c r="JK46" s="16"/>
      <c r="JL46" s="16"/>
      <c r="JM46" s="16"/>
      <c r="JN46" s="16"/>
      <c r="JO46" s="16"/>
      <c r="JP46" s="16"/>
    </row>
    <row r="48" spans="1:276" s="85" customFormat="1" x14ac:dyDescent="0.25">
      <c r="C48" s="85">
        <f t="shared" ref="C48:Q48" si="1">SUBTOTAL(9,C11:C46)</f>
        <v>0</v>
      </c>
      <c r="D48" s="85">
        <f t="shared" si="1"/>
        <v>0</v>
      </c>
      <c r="E48" s="85">
        <f t="shared" si="1"/>
        <v>0</v>
      </c>
      <c r="F48" s="85">
        <f t="shared" si="1"/>
        <v>0</v>
      </c>
      <c r="G48" s="85">
        <f t="shared" si="1"/>
        <v>0</v>
      </c>
      <c r="H48" s="85">
        <f t="shared" si="1"/>
        <v>0</v>
      </c>
      <c r="I48" s="85">
        <f t="shared" si="1"/>
        <v>0</v>
      </c>
      <c r="J48" s="85">
        <f t="shared" si="1"/>
        <v>0</v>
      </c>
      <c r="K48" s="85">
        <f t="shared" si="1"/>
        <v>0</v>
      </c>
      <c r="L48" s="85">
        <f t="shared" si="1"/>
        <v>191</v>
      </c>
      <c r="M48" s="85">
        <f t="shared" si="1"/>
        <v>1611981</v>
      </c>
      <c r="N48" s="85">
        <f t="shared" si="1"/>
        <v>1629869</v>
      </c>
      <c r="O48" s="85">
        <f t="shared" si="1"/>
        <v>1592.71</v>
      </c>
      <c r="P48" s="85">
        <f t="shared" si="1"/>
        <v>38.159999999999997</v>
      </c>
      <c r="Q48" s="85">
        <f t="shared" si="1"/>
        <v>0</v>
      </c>
    </row>
    <row r="51" spans="5:8" ht="15" x14ac:dyDescent="0.25">
      <c r="E51" s="1" t="s">
        <v>228</v>
      </c>
      <c r="F51" s="1" t="s">
        <v>99</v>
      </c>
      <c r="G51" s="1" t="s">
        <v>100</v>
      </c>
      <c r="H51" s="1" t="s">
        <v>101</v>
      </c>
    </row>
    <row r="52" spans="5:8" x14ac:dyDescent="0.2">
      <c r="E52" s="2"/>
      <c r="F52" s="2"/>
      <c r="G52" s="2"/>
      <c r="H52" s="2"/>
    </row>
    <row r="53" spans="5:8" ht="15" x14ac:dyDescent="0.25">
      <c r="E53" s="3" t="s">
        <v>102</v>
      </c>
      <c r="F53" s="2">
        <v>16</v>
      </c>
      <c r="G53" s="2">
        <v>15</v>
      </c>
      <c r="H53" s="2">
        <f>(F53-G53)</f>
        <v>1</v>
      </c>
    </row>
    <row r="54" spans="5:8" ht="15" x14ac:dyDescent="0.25">
      <c r="E54" s="3" t="s">
        <v>103</v>
      </c>
      <c r="F54" s="2">
        <v>39</v>
      </c>
      <c r="G54" s="2">
        <v>26</v>
      </c>
      <c r="H54" s="2">
        <f>(F54-G54)</f>
        <v>13</v>
      </c>
    </row>
    <row r="55" spans="5:8" ht="15" x14ac:dyDescent="0.25">
      <c r="E55" s="3" t="s">
        <v>227</v>
      </c>
      <c r="F55" s="2">
        <f>13+7</f>
        <v>20</v>
      </c>
      <c r="G55" s="2">
        <v>17</v>
      </c>
      <c r="H55" s="2">
        <f t="shared" ref="H55:H58" si="2">(F55-G55)</f>
        <v>3</v>
      </c>
    </row>
    <row r="56" spans="5:8" ht="15" x14ac:dyDescent="0.25">
      <c r="E56" s="3" t="s">
        <v>105</v>
      </c>
      <c r="F56" s="2">
        <f>12+16</f>
        <v>28</v>
      </c>
      <c r="G56" s="2">
        <v>12</v>
      </c>
      <c r="H56" s="2">
        <f t="shared" si="2"/>
        <v>16</v>
      </c>
    </row>
    <row r="57" spans="5:8" ht="15" x14ac:dyDescent="0.2">
      <c r="E57" s="15" t="s">
        <v>106</v>
      </c>
      <c r="F57" s="2">
        <v>6</v>
      </c>
      <c r="G57" s="2">
        <v>6</v>
      </c>
      <c r="H57" s="2">
        <f t="shared" si="2"/>
        <v>0</v>
      </c>
    </row>
    <row r="58" spans="5:8" s="18" customFormat="1" ht="15" x14ac:dyDescent="0.2">
      <c r="E58" s="15" t="s">
        <v>141</v>
      </c>
      <c r="F58" s="2">
        <v>67</v>
      </c>
      <c r="G58" s="2">
        <v>64</v>
      </c>
      <c r="H58" s="2">
        <f t="shared" si="2"/>
        <v>3</v>
      </c>
    </row>
    <row r="59" spans="5:8" x14ac:dyDescent="0.2">
      <c r="E59" s="2"/>
      <c r="F59" s="2"/>
      <c r="G59" s="2"/>
      <c r="H59" s="2"/>
    </row>
    <row r="60" spans="5:8" ht="15" x14ac:dyDescent="0.25">
      <c r="E60" s="3" t="s">
        <v>104</v>
      </c>
      <c r="F60" s="3">
        <f>SUM(F53:F59)</f>
        <v>176</v>
      </c>
      <c r="G60" s="3">
        <f>SUM(G53:G58)</f>
        <v>140</v>
      </c>
      <c r="H60" s="3">
        <f>SUM(H53:H58)</f>
        <v>36</v>
      </c>
    </row>
  </sheetData>
  <mergeCells count="1">
    <mergeCell ref="B8:Q8"/>
  </mergeCells>
  <dataValidations xWindow="1076" yWindow="539" count="36">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12:R22 P39:Q39 Q28:Q38 Q40:Q46">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28:P38 P40:P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12:O24 O27:O4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11:G17 G21:G22">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11 N28:N46">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11 M28:M46">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Q23:R24 J21:J24 J11:J19 J44 J38 I37 I29 J28 J30 J32:J35">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1 I44 I30:I35 I38 I28 J31">
      <formula1>0</formula1>
      <formula2>390</formula2>
    </dataValidation>
    <dataValidation type="textLength" allowBlank="1" showInputMessage="1" showErrorMessage="1" errorTitle="Entrada no válida"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11 H44 H28:H38">
      <formula1>0</formula1>
      <formula2>390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12:P19 P21:P24">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12:N17 N27">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12:M17 M21:M22 M27">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12:I19 I21:I24">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12:H17 H21:H22">
      <formula1>0</formula1>
      <formula2>390</formula2>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1:F17 F28:F38 F40:F46">
      <formula1>0</formula1>
      <formula2>9</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11:K24 J39 K28:K46">
      <formula1>0</formula1>
      <formula2>390</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1">
      <formula1>$A$350939:$A$350941</formula1>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18:L24 L2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26">
      <formula1>$A$351010:$A$351012</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25 C27">
      <formula1>$A$350968:$A$350970</formula1>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21:F22">
      <formula1>0</formula1>
      <formula2>9</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11 E44:E46 E25:E27">
      <formula1>$B$350988:$B$350991</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23:C24">
      <formula1>$A$350938:$A$350940</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21:C22">
      <formula1>$A$350961:$A$350963</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2:C17">
      <formula1>$A$350971:$A$350973</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8:C20">
      <formula1>$A$350972:$A$350974</formula1>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11:L17 L28:L38 L40:L46">
      <formula1>-9223372036854770000</formula1>
      <formula2>9223372036854770000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D11:D38 D40:D46">
      <formula1>0</formula1>
      <formula2>290</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36:C37">
      <formula1>$A$350954:$A$350956</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29">
      <formula1>$A$350956:$A$350958</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28">
      <formula1>$A$350957:$A$350959</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30:C35">
      <formula1>$A$350944:$A$350946</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38:C43">
      <formula1>$A$350941:$A$350943</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12:E24">
      <formula1>$B$350950:$B$350953</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44:C46">
      <formula1>$A$350974:$A$350976</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28:E43">
      <formula1>$B$350967:$B$350970</formula1>
    </dataValidation>
  </dataValidations>
  <pageMargins left="0.7" right="0.7" top="0.75" bottom="0.75" header="0.3" footer="0.3"/>
  <pageSetup orientation="portrait" horizontalDpi="4294967295" verticalDpi="4294967295" r:id="rId1"/>
  <ignoredErrors>
    <ignoredError sqref="F11" twoDigitTextYear="1"/>
    <ignoredError sqref="O11"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Sgmto diciembre 30 20222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GILBERTO ALEXANDER GARRIDO HENAO</dc:creator>
  <cp:lastModifiedBy>ALEXANDER ARRIETA JIMENEZ</cp:lastModifiedBy>
  <dcterms:created xsi:type="dcterms:W3CDTF">2021-05-13T14:46:05Z</dcterms:created>
  <dcterms:modified xsi:type="dcterms:W3CDTF">2023-07-10T14:10:55Z</dcterms:modified>
</cp:coreProperties>
</file>