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PLAN ADQ_PLAN INTER" sheetId="1" r:id="rId1"/>
  </sheets>
  <externalReferences>
    <externalReference r:id="rId4"/>
    <externalReference r:id="rId5"/>
    <externalReference r:id="rId6"/>
  </externalReferences>
  <definedNames>
    <definedName name="_xlnm._FilterDatabase" localSheetId="0" hidden="1">'PLAN ADQ_PLAN INTER'!$B$19:$L$1858</definedName>
    <definedName name="a">#REF!</definedName>
    <definedName name="Modalidad_Seleccion">#REF!</definedName>
    <definedName name="TECNICOS">#REF!</definedName>
    <definedName name="v">#REF!</definedName>
  </definedNames>
  <calcPr fullCalcOnLoad="1"/>
</workbook>
</file>

<file path=xl/comments1.xml><?xml version="1.0" encoding="utf-8"?>
<comments xmlns="http://schemas.openxmlformats.org/spreadsheetml/2006/main">
  <authors>
    <author>ZULMA DEL CAMPO TABARES MORALES</author>
    <author>ALEXANDRA JIMENA JIMENEZ SERNA</author>
    <author>PABLO ALFONSO DURAN SOCHA</author>
    <author>lalvarezm</author>
    <author>aorozcoh</author>
    <author>ycanot</author>
    <author>Damiana Llano</author>
    <author>JUAN PABLO ARBOLEDA SERNA</author>
    <author>Luffi</author>
    <author>ivargasm</author>
    <author>ALIRIO ADAN VERA GIRALDO</author>
    <author>DIANA VELEZ BETANCUR</author>
    <author>marianaslyorozcoarroyave</author>
    <author>MARIA LUCELLY URIBE PIEDRAHITA</author>
    <author>ARESTREPOV</author>
    <author>pcc</author>
  </authors>
  <commentList>
    <comment ref="B1895" authorId="0">
      <text>
        <r>
          <rPr>
            <b/>
            <sz val="9"/>
            <rFont val="Tahoma"/>
            <family val="2"/>
          </rPr>
          <t xml:space="preserve">ZULMA DEL CAMPO TABARES MORALES:
</t>
        </r>
        <r>
          <rPr>
            <sz val="9"/>
            <rFont val="Tahoma"/>
            <family val="2"/>
          </rPr>
          <t>Indeportes</t>
        </r>
      </text>
    </comment>
    <comment ref="B1901" authorId="1">
      <text>
        <r>
          <rPr>
            <b/>
            <sz val="9"/>
            <rFont val="Tahoma"/>
            <family val="2"/>
          </rPr>
          <t>ALEXANDRA JIMENA JIMENEZ SERNA:</t>
        </r>
        <r>
          <rPr>
            <sz val="9"/>
            <rFont val="Tahoma"/>
            <family val="2"/>
          </rPr>
          <t xml:space="preserve">
Investigación epidemiologica fluorosis dental municipio de Andes.</t>
        </r>
      </text>
    </comment>
    <comment ref="J198" authorId="2">
      <text>
        <r>
          <rPr>
            <b/>
            <sz val="9"/>
            <rFont val="Tahoma"/>
            <family val="2"/>
          </rPr>
          <t>PABLO ALFONSO DURAN SOCHA:</t>
        </r>
        <r>
          <rPr>
            <sz val="9"/>
            <rFont val="Tahoma"/>
            <family val="2"/>
          </rPr>
          <t xml:space="preserve">
Recursos de regalías - Bianuales</t>
        </r>
      </text>
    </comment>
    <comment ref="J199" authorId="2">
      <text>
        <r>
          <rPr>
            <b/>
            <sz val="9"/>
            <rFont val="Tahoma"/>
            <family val="2"/>
          </rPr>
          <t>PABLO ALFONSO DURAN SOCHA:</t>
        </r>
        <r>
          <rPr>
            <sz val="9"/>
            <rFont val="Tahoma"/>
            <family val="2"/>
          </rPr>
          <t xml:space="preserve">
Recursos de Regalías - Bianuales</t>
        </r>
      </text>
    </comment>
    <comment ref="C665" authorId="3">
      <text>
        <r>
          <rPr>
            <b/>
            <sz val="9"/>
            <rFont val="Tahoma"/>
            <family val="2"/>
          </rPr>
          <t>lalvarezm:</t>
        </r>
        <r>
          <rPr>
            <sz val="9"/>
            <rFont val="Tahoma"/>
            <family val="2"/>
          </rPr>
          <t xml:space="preserve">
Nalcos</t>
        </r>
      </text>
    </comment>
    <comment ref="C680" authorId="4">
      <text>
        <r>
          <rPr>
            <b/>
            <sz val="9"/>
            <rFont val="Tahoma"/>
            <family val="2"/>
          </rPr>
          <t>Aplazado 6 de mayo:</t>
        </r>
        <r>
          <rPr>
            <sz val="9"/>
            <rFont val="Tahoma"/>
            <family val="2"/>
          </rPr>
          <t xml:space="preserve">
</t>
        </r>
      </text>
    </comment>
    <comment ref="F680" authorId="4">
      <text>
        <r>
          <rPr>
            <b/>
            <sz val="9"/>
            <rFont val="Tahoma"/>
            <family val="2"/>
          </rPr>
          <t>cambia de S.A. a mínima</t>
        </r>
        <r>
          <rPr>
            <sz val="9"/>
            <rFont val="Tahoma"/>
            <family val="2"/>
          </rPr>
          <t xml:space="preserve">
</t>
        </r>
      </text>
    </comment>
    <comment ref="C690" authorId="4">
      <text>
        <r>
          <rPr>
            <b/>
            <sz val="9"/>
            <rFont val="Tahoma"/>
            <family val="2"/>
          </rPr>
          <t>aplazado del 14 de mayo:</t>
        </r>
        <r>
          <rPr>
            <sz val="9"/>
            <rFont val="Tahoma"/>
            <family val="2"/>
          </rPr>
          <t xml:space="preserve">
</t>
        </r>
      </text>
    </comment>
    <comment ref="C738" authorId="4">
      <text>
        <r>
          <rPr>
            <b/>
            <sz val="9"/>
            <rFont val="Tahoma"/>
            <family val="2"/>
          </rPr>
          <t>No tiene cdp, ya que es una venta de residuos</t>
        </r>
        <r>
          <rPr>
            <sz val="9"/>
            <rFont val="Tahoma"/>
            <family val="2"/>
          </rPr>
          <t xml:space="preserve">
</t>
        </r>
      </text>
    </comment>
    <comment ref="C741" authorId="4">
      <text>
        <r>
          <rPr>
            <b/>
            <sz val="9"/>
            <rFont val="Tahoma"/>
            <family val="2"/>
          </rPr>
          <t>el proceso inicio en la gobernación y fue devuelto:</t>
        </r>
        <r>
          <rPr>
            <sz val="9"/>
            <rFont val="Tahoma"/>
            <family val="2"/>
          </rPr>
          <t xml:space="preserve">
</t>
        </r>
      </text>
    </comment>
    <comment ref="C748" authorId="4">
      <text>
        <r>
          <rPr>
            <b/>
            <sz val="9"/>
            <rFont val="Tahoma"/>
            <family val="2"/>
          </rPr>
          <t>aplazado dos veces</t>
        </r>
        <r>
          <rPr>
            <sz val="9"/>
            <rFont val="Tahoma"/>
            <family val="2"/>
          </rPr>
          <t xml:space="preserve">
</t>
        </r>
      </text>
    </comment>
    <comment ref="C771" authorId="5">
      <text>
        <r>
          <rPr>
            <b/>
            <sz val="9"/>
            <rFont val="Tahoma"/>
            <family val="2"/>
          </rPr>
          <t>Objeto inicial: PROMOCION DE BUENAS PRACTICAS EN TURISMO DIRIGIDA  A JÓVENES ANFITRIONES EN LOS MUNICIPIOS CON PARQUES EDUCATIVOS</t>
        </r>
        <r>
          <rPr>
            <sz val="9"/>
            <rFont val="Tahoma"/>
            <family val="2"/>
          </rPr>
          <t xml:space="preserve">
se cambió para avisarlo en febrero.</t>
        </r>
      </text>
    </comment>
    <comment ref="H777" authorId="6">
      <text>
        <r>
          <rPr>
            <b/>
            <sz val="9"/>
            <rFont val="Calibri"/>
            <family val="2"/>
          </rPr>
          <t>Damiana Llano:</t>
        </r>
        <r>
          <rPr>
            <sz val="9"/>
            <rFont val="Calibri"/>
            <family val="2"/>
          </rPr>
          <t xml:space="preserve">
En total son $1.000 millones pero no se cual es la fuente de los recursos.</t>
        </r>
      </text>
    </comment>
    <comment ref="H1178" authorId="7">
      <text>
        <r>
          <rPr>
            <b/>
            <sz val="9"/>
            <rFont val="Tahoma"/>
            <family val="2"/>
          </rPr>
          <t>JUAN PABLO ARBOLEDA SERNA:</t>
        </r>
        <r>
          <rPr>
            <sz val="9"/>
            <rFont val="Tahoma"/>
            <family val="2"/>
          </rPr>
          <t xml:space="preserve">
GOBANT:150.000.000
MUNICIPIO: 180.000.000
</t>
        </r>
      </text>
    </comment>
    <comment ref="H1180" authorId="7">
      <text>
        <r>
          <rPr>
            <b/>
            <i/>
            <sz val="9"/>
            <rFont val="Tahoma"/>
            <family val="2"/>
          </rPr>
          <t>JUAN PABLO ARBOLEDA SERNA:</t>
        </r>
        <r>
          <rPr>
            <sz val="9"/>
            <rFont val="Tahoma"/>
            <family val="2"/>
          </rPr>
          <t xml:space="preserve">
GOBANT: 150.000.000
EMPRESA OCCIDENTE LIMPIO: 258.000.000
</t>
        </r>
      </text>
    </comment>
    <comment ref="H1181" authorId="7">
      <text>
        <r>
          <rPr>
            <b/>
            <i/>
            <sz val="9"/>
            <rFont val="Tahoma"/>
            <family val="2"/>
          </rPr>
          <t>JUAN PABLO ARBOLEDA SERNA:</t>
        </r>
        <r>
          <rPr>
            <sz val="9"/>
            <rFont val="Tahoma"/>
            <family val="2"/>
          </rPr>
          <t xml:space="preserve">
GOBANT:300.000.000
ALCANOS:300.000.000
</t>
        </r>
      </text>
    </comment>
    <comment ref="I1181" authorId="7">
      <text>
        <r>
          <rPr>
            <b/>
            <i/>
            <sz val="9"/>
            <rFont val="Tahoma"/>
            <family val="2"/>
          </rPr>
          <t>JUAN PABLO ARBOLEDA SERNA:</t>
        </r>
        <r>
          <rPr>
            <sz val="9"/>
            <rFont val="Tahoma"/>
            <family val="2"/>
          </rPr>
          <t xml:space="preserve">
GOBANT:300.000.000
ALCANOS:300.000.000
</t>
        </r>
      </text>
    </comment>
    <comment ref="B1184" authorId="8">
      <text>
        <r>
          <rPr>
            <b/>
            <i/>
            <sz val="9"/>
            <rFont val="Tahoma"/>
            <family val="2"/>
          </rPr>
          <t>Luffi:</t>
        </r>
        <r>
          <rPr>
            <sz val="9"/>
            <rFont val="Tahoma"/>
            <family val="2"/>
          </rPr>
          <t xml:space="preserve">
Ingenieria civil
</t>
        </r>
      </text>
    </comment>
    <comment ref="H1185" authorId="7">
      <text>
        <r>
          <rPr>
            <b/>
            <i/>
            <sz val="9"/>
            <rFont val="Tahoma"/>
            <family val="2"/>
          </rPr>
          <t>JUAN PABLO ARBOLEDA SERNA:</t>
        </r>
        <r>
          <rPr>
            <sz val="9"/>
            <rFont val="Tahoma"/>
            <family val="2"/>
          </rPr>
          <t xml:space="preserve">
GOBANT: 599.636.520
EPM: 3.986.396.880
</t>
        </r>
      </text>
    </comment>
    <comment ref="I1185" authorId="7">
      <text>
        <r>
          <rPr>
            <b/>
            <i/>
            <sz val="9"/>
            <rFont val="Tahoma"/>
            <family val="2"/>
          </rPr>
          <t>JUAN PABLO ARBOLEDA SERNA:</t>
        </r>
        <r>
          <rPr>
            <sz val="9"/>
            <rFont val="Tahoma"/>
            <family val="2"/>
          </rPr>
          <t xml:space="preserve">
GOBANT: 599.636.520
EPM: 3.986.396.880
</t>
        </r>
      </text>
    </comment>
    <comment ref="H1186" authorId="7">
      <text>
        <r>
          <rPr>
            <b/>
            <sz val="9"/>
            <rFont val="Tahoma"/>
            <family val="2"/>
          </rPr>
          <t>JUAN PABLO ARBOLEDA SERNA:</t>
        </r>
        <r>
          <rPr>
            <sz val="9"/>
            <rFont val="Tahoma"/>
            <family val="2"/>
          </rPr>
          <t xml:space="preserve">
GOBANT: 170.000.000
MUNICIPIO E.S.P: 100.000.000
</t>
        </r>
      </text>
    </comment>
    <comment ref="B1187" authorId="8">
      <text>
        <r>
          <rPr>
            <b/>
            <i/>
            <sz val="9"/>
            <rFont val="Tahoma"/>
            <family val="2"/>
          </rPr>
          <t>Luffi:</t>
        </r>
        <r>
          <rPr>
            <sz val="9"/>
            <rFont val="Tahoma"/>
            <family val="2"/>
          </rPr>
          <t xml:space="preserve">
serviciosa de preparacion de tierras
</t>
        </r>
      </text>
    </comment>
    <comment ref="H1187" authorId="9">
      <text>
        <r>
          <rPr>
            <b/>
            <i/>
            <sz val="9"/>
            <rFont val="Tahoma"/>
            <family val="2"/>
          </rPr>
          <t xml:space="preserve">ivargasm:
</t>
        </r>
      </text>
    </comment>
    <comment ref="H1190" authorId="7">
      <text>
        <r>
          <rPr>
            <b/>
            <sz val="9"/>
            <rFont val="Tahoma"/>
            <family val="2"/>
          </rPr>
          <t>JUAN PABLO ARBOLEDA SERNA:</t>
        </r>
        <r>
          <rPr>
            <sz val="9"/>
            <rFont val="Tahoma"/>
            <family val="2"/>
          </rPr>
          <t xml:space="preserve">
GOBANT: 150.000.000
MUNICIPIO: 120.000.000
</t>
        </r>
      </text>
    </comment>
    <comment ref="I1190" authorId="7">
      <text>
        <r>
          <rPr>
            <b/>
            <sz val="9"/>
            <rFont val="Tahoma"/>
            <family val="2"/>
          </rPr>
          <t>JUAN PABLO ARBOLEDA SERNA:</t>
        </r>
        <r>
          <rPr>
            <sz val="9"/>
            <rFont val="Tahoma"/>
            <family val="2"/>
          </rPr>
          <t xml:space="preserve">
GOBANT: 150.000.000
MUNICIPIO: 120.000.000
</t>
        </r>
      </text>
    </comment>
    <comment ref="H1193" authorId="7">
      <text>
        <r>
          <rPr>
            <b/>
            <sz val="9"/>
            <rFont val="Tahoma"/>
            <family val="2"/>
          </rPr>
          <t>JUAN PABLO ARBOLEDA SERNA:</t>
        </r>
        <r>
          <rPr>
            <sz val="9"/>
            <rFont val="Tahoma"/>
            <family val="2"/>
          </rPr>
          <t xml:space="preserve">
GOBANT: 150.000.000
E.S.P. SAN LUIS: 105.000.000
</t>
        </r>
      </text>
    </comment>
    <comment ref="I1193" authorId="7">
      <text>
        <r>
          <rPr>
            <b/>
            <sz val="9"/>
            <rFont val="Tahoma"/>
            <family val="2"/>
          </rPr>
          <t>JUAN PABLO ARBOLEDA SERNA:</t>
        </r>
        <r>
          <rPr>
            <sz val="9"/>
            <rFont val="Tahoma"/>
            <family val="2"/>
          </rPr>
          <t xml:space="preserve">
GOBANT: 150.000.000
E.S.P. SAN LUIS: 105.000.000
</t>
        </r>
      </text>
    </comment>
    <comment ref="B1200" authorId="8">
      <text>
        <r>
          <rPr>
            <b/>
            <i/>
            <sz val="9"/>
            <rFont val="Tahoma"/>
            <family val="2"/>
          </rPr>
          <t>Luffi:</t>
        </r>
        <r>
          <rPr>
            <sz val="9"/>
            <rFont val="Tahoma"/>
            <family val="2"/>
          </rPr>
          <t xml:space="preserve">
Ingenieria civil
</t>
        </r>
      </text>
    </comment>
    <comment ref="H1221" authorId="7">
      <text>
        <r>
          <rPr>
            <b/>
            <i/>
            <sz val="9"/>
            <rFont val="Tahoma"/>
            <family val="2"/>
          </rPr>
          <t>JUAN PABLO ARBOLEDA SERNA:</t>
        </r>
        <r>
          <rPr>
            <sz val="9"/>
            <rFont val="Tahoma"/>
            <family val="2"/>
          </rPr>
          <t xml:space="preserve">
GOBANT: 193.000.000
MUNICIPIO:10.000.000
</t>
        </r>
      </text>
    </comment>
    <comment ref="I1221" authorId="7">
      <text>
        <r>
          <rPr>
            <b/>
            <i/>
            <sz val="9"/>
            <rFont val="Tahoma"/>
            <family val="2"/>
          </rPr>
          <t>JUAN PABLO ARBOLEDA SERNA:</t>
        </r>
        <r>
          <rPr>
            <sz val="9"/>
            <rFont val="Tahoma"/>
            <family val="2"/>
          </rPr>
          <t xml:space="preserve">
GOBANT: 193.000.000
MUNICIPIO:10.000.000
</t>
        </r>
      </text>
    </comment>
    <comment ref="H1222" authorId="7">
      <text>
        <r>
          <rPr>
            <b/>
            <sz val="9"/>
            <rFont val="Tahoma"/>
            <family val="2"/>
          </rPr>
          <t>JUAN PABLO ARBOLEDA SERNA:</t>
        </r>
        <r>
          <rPr>
            <sz val="9"/>
            <rFont val="Tahoma"/>
            <family val="2"/>
          </rPr>
          <t xml:space="preserve">
GOBANT: 794.032.966
E.S.P MUNICIPIO: 59.197.858
</t>
        </r>
      </text>
    </comment>
    <comment ref="I1222" authorId="7">
      <text>
        <r>
          <rPr>
            <b/>
            <sz val="9"/>
            <rFont val="Tahoma"/>
            <family val="2"/>
          </rPr>
          <t>JUAN PABLO ARBOLEDA SERNA:</t>
        </r>
        <r>
          <rPr>
            <sz val="9"/>
            <rFont val="Tahoma"/>
            <family val="2"/>
          </rPr>
          <t xml:space="preserve">
GOBANT: 794.032.966
E.S.P MUNICIPIO: 59.197.858
</t>
        </r>
      </text>
    </comment>
    <comment ref="H1224" authorId="7">
      <text>
        <r>
          <rPr>
            <b/>
            <sz val="9"/>
            <rFont val="Tahoma"/>
            <family val="2"/>
          </rPr>
          <t>JUAN PABLO ARBOLEDA SERNA:</t>
        </r>
        <r>
          <rPr>
            <sz val="9"/>
            <rFont val="Tahoma"/>
            <family val="2"/>
          </rPr>
          <t xml:space="preserve">
GOBANT: 150.000.000
MUNICIPIO: 170.000.000
E.S.P MUNICIPIO: 16.008.892
</t>
        </r>
      </text>
    </comment>
    <comment ref="I1224" authorId="7">
      <text>
        <r>
          <rPr>
            <b/>
            <sz val="9"/>
            <rFont val="Tahoma"/>
            <family val="2"/>
          </rPr>
          <t>JUAN PABLO ARBOLEDA SERNA:</t>
        </r>
        <r>
          <rPr>
            <sz val="9"/>
            <rFont val="Tahoma"/>
            <family val="2"/>
          </rPr>
          <t xml:space="preserve">
GOBANT: 150.000.000
MUNICIPIO: 170.000.000
E.S.P MUNICIPIO: 16.008.892
</t>
        </r>
      </text>
    </comment>
    <comment ref="H1225" authorId="7">
      <text>
        <r>
          <rPr>
            <b/>
            <sz val="9"/>
            <rFont val="Tahoma"/>
            <family val="2"/>
          </rPr>
          <t>JUAN PABLO ARBOLEDA SERNA:</t>
        </r>
        <r>
          <rPr>
            <sz val="9"/>
            <rFont val="Tahoma"/>
            <family val="2"/>
          </rPr>
          <t xml:space="preserve">
GOBANT: 1.300.000.000
MUNICIPIO: 583.983.069
</t>
        </r>
      </text>
    </comment>
    <comment ref="I1225" authorId="7">
      <text>
        <r>
          <rPr>
            <b/>
            <sz val="9"/>
            <rFont val="Tahoma"/>
            <family val="2"/>
          </rPr>
          <t>JUAN PABLO ARBOLEDA SERNA:</t>
        </r>
        <r>
          <rPr>
            <sz val="9"/>
            <rFont val="Tahoma"/>
            <family val="2"/>
          </rPr>
          <t xml:space="preserve">
GOBANT: 1.300.000.000
MUNICIPIO: 583.983.069
</t>
        </r>
      </text>
    </comment>
    <comment ref="H1235" authorId="9">
      <text>
        <r>
          <rPr>
            <b/>
            <i/>
            <sz val="9"/>
            <rFont val="Tahoma"/>
            <family val="2"/>
          </rPr>
          <t>ivargasm:</t>
        </r>
        <r>
          <rPr>
            <sz val="9"/>
            <rFont val="Tahoma"/>
            <family val="2"/>
          </rPr>
          <t xml:space="preserve">
600 GSP
</t>
        </r>
        <r>
          <rPr>
            <b/>
            <sz val="9"/>
            <rFont val="Tahoma"/>
            <family val="2"/>
          </rPr>
          <t>JUAN PABLO ARBOLEDA SERNA:</t>
        </r>
        <r>
          <rPr>
            <sz val="9"/>
            <rFont val="Tahoma"/>
            <family val="2"/>
          </rPr>
          <t xml:space="preserve">
GOBANT: 600.000.000
VIVA: 652.800.000
</t>
        </r>
      </text>
    </comment>
    <comment ref="I1235" authorId="9">
      <text>
        <r>
          <rPr>
            <b/>
            <i/>
            <sz val="9"/>
            <rFont val="Tahoma"/>
            <family val="2"/>
          </rPr>
          <t>ivargasm:</t>
        </r>
        <r>
          <rPr>
            <sz val="9"/>
            <rFont val="Tahoma"/>
            <family val="2"/>
          </rPr>
          <t xml:space="preserve">
600 GSP
</t>
        </r>
        <r>
          <rPr>
            <b/>
            <sz val="9"/>
            <rFont val="Tahoma"/>
            <family val="2"/>
          </rPr>
          <t>JUAN PABLO ARBOLEDA SERNA:</t>
        </r>
        <r>
          <rPr>
            <sz val="9"/>
            <rFont val="Tahoma"/>
            <family val="2"/>
          </rPr>
          <t xml:space="preserve">
GOBANT: 600.000.000
VIVA: 652.800.000
</t>
        </r>
      </text>
    </comment>
    <comment ref="H1237" authorId="7">
      <text>
        <r>
          <rPr>
            <b/>
            <sz val="9"/>
            <rFont val="Tahoma"/>
            <family val="2"/>
          </rPr>
          <t>JUAN PABLO ARBOLEDA SERNA:</t>
        </r>
        <r>
          <rPr>
            <sz val="9"/>
            <rFont val="Tahoma"/>
            <family val="2"/>
          </rPr>
          <t xml:space="preserve">
GOBANT: 249.299.505
MUNICIPIO: 100.000.000
E.S.P MUNICIPIO: 172.000.000
</t>
        </r>
      </text>
    </comment>
    <comment ref="B1239" authorId="8">
      <text>
        <r>
          <rPr>
            <b/>
            <i/>
            <sz val="9"/>
            <rFont val="Tahoma"/>
            <family val="2"/>
          </rPr>
          <t>Luffi:</t>
        </r>
        <r>
          <rPr>
            <sz val="9"/>
            <rFont val="Tahoma"/>
            <family val="2"/>
          </rPr>
          <t xml:space="preserve">
Ingenieria civil
</t>
        </r>
      </text>
    </comment>
    <comment ref="E1243" authorId="10">
      <text>
        <r>
          <rPr>
            <b/>
            <i/>
            <sz val="9"/>
            <rFont val="Tahoma"/>
            <family val="2"/>
          </rPr>
          <t>ALIRIO ADAN VERA GIRALDO:</t>
        </r>
        <r>
          <rPr>
            <sz val="9"/>
            <rFont val="Tahoma"/>
            <family val="2"/>
          </rPr>
          <t xml:space="preserve">
</t>
        </r>
        <r>
          <rPr>
            <b/>
            <i/>
            <sz val="9"/>
            <rFont val="Tahoma"/>
            <family val="2"/>
          </rPr>
          <t xml:space="preserve">SIN SOBREPASAR 15 DE DICIEMBRE DE 2015
</t>
        </r>
      </text>
    </comment>
    <comment ref="I1243" authorId="10">
      <text>
        <r>
          <rPr>
            <b/>
            <i/>
            <sz val="9"/>
            <rFont val="Tahoma"/>
            <family val="2"/>
          </rPr>
          <t>ALIRIO ADAN VERA GIRALDO:</t>
        </r>
        <r>
          <rPr>
            <sz val="9"/>
            <rFont val="Tahoma"/>
            <family val="2"/>
          </rPr>
          <t xml:space="preserve">
ANTES:  </t>
        </r>
        <r>
          <rPr>
            <b/>
            <i/>
            <sz val="9"/>
            <rFont val="Tahoma"/>
            <family val="2"/>
          </rPr>
          <t xml:space="preserve">2.155.097.213,00
</t>
        </r>
      </text>
    </comment>
    <comment ref="E1244" authorId="10">
      <text>
        <r>
          <rPr>
            <b/>
            <i/>
            <sz val="9"/>
            <rFont val="Tahoma"/>
            <family val="2"/>
          </rPr>
          <t>ALIRIO ADAN VERA GIRALDO:</t>
        </r>
        <r>
          <rPr>
            <sz val="9"/>
            <rFont val="Tahoma"/>
            <family val="2"/>
          </rPr>
          <t xml:space="preserve">
</t>
        </r>
        <r>
          <rPr>
            <b/>
            <i/>
            <sz val="9"/>
            <rFont val="Tahoma"/>
            <family val="2"/>
          </rPr>
          <t xml:space="preserve">SIN SOBREPASAR 15 DE DICIEMBRE DE 2015
</t>
        </r>
      </text>
    </comment>
    <comment ref="I1244" authorId="10">
      <text>
        <r>
          <rPr>
            <b/>
            <i/>
            <sz val="9"/>
            <rFont val="Tahoma"/>
            <family val="2"/>
          </rPr>
          <t>ALIRIO ADAN VERA GIRALDO:</t>
        </r>
        <r>
          <rPr>
            <sz val="9"/>
            <rFont val="Tahoma"/>
            <family val="2"/>
          </rPr>
          <t xml:space="preserve">
ANTES:  </t>
        </r>
        <r>
          <rPr>
            <b/>
            <i/>
            <sz val="9"/>
            <rFont val="Tahoma"/>
            <family val="2"/>
          </rPr>
          <t xml:space="preserve">204.000.000,00
</t>
        </r>
      </text>
    </comment>
    <comment ref="I1245" authorId="11">
      <text>
        <r>
          <rPr>
            <b/>
            <i/>
            <sz val="9"/>
            <rFont val="Tahoma"/>
            <family val="2"/>
          </rPr>
          <t>DIANA VELEZ BETANCUR:</t>
        </r>
        <r>
          <rPr>
            <sz val="9"/>
            <rFont val="Tahoma"/>
            <family val="2"/>
          </rPr>
          <t xml:space="preserve">
ACTA CIC 70 DE 21/10/2013 Presupuesto Oficial $266.660.709 incluido IVA
</t>
        </r>
      </text>
    </comment>
    <comment ref="H1249" authorId="10">
      <text>
        <r>
          <rPr>
            <b/>
            <sz val="9"/>
            <rFont val="Tahoma"/>
            <family val="2"/>
          </rPr>
          <t xml:space="preserve">ALIRIO ADAN VERA GIRALDO:
</t>
        </r>
        <r>
          <rPr>
            <sz val="9"/>
            <rFont val="Tahoma"/>
            <family val="2"/>
          </rPr>
          <t xml:space="preserve">
39.000.000.000 Departamento 2015
26.000.000.000 Municipio          2015
</t>
        </r>
      </text>
    </comment>
    <comment ref="K1249" authorId="10">
      <text>
        <r>
          <rPr>
            <b/>
            <i/>
            <sz val="9"/>
            <rFont val="Tahoma"/>
            <family val="2"/>
          </rPr>
          <t>ALIRIO ADAN VERA GIRALDO:</t>
        </r>
        <r>
          <rPr>
            <sz val="9"/>
            <rFont val="Tahoma"/>
            <family val="2"/>
          </rPr>
          <t xml:space="preserve">
</t>
        </r>
        <r>
          <rPr>
            <sz val="9"/>
            <rFont val="Tahoma"/>
            <family val="2"/>
          </rPr>
          <t>Aprobadas de 2016 a 2024 INCLUSIVE ASÍ:</t>
        </r>
        <r>
          <rPr>
            <sz val="9"/>
            <rFont val="Tahoma"/>
            <family val="2"/>
          </rPr>
          <t xml:space="preserve">
</t>
        </r>
        <r>
          <rPr>
            <sz val="9"/>
            <rFont val="Tahoma"/>
            <family val="2"/>
          </rPr>
          <t xml:space="preserve">60/1754 POR 58.500.000.000 DE 2016
60/1755 POR 78.000.000.000 DE 2017
60/1756 POR 97.500.000.000 DE 2018
60/1757 POR 117.000.000.000 DE 2019
60/1758 POR 117.000.000.000 DE 2020
60/1759 POR 97.500.000.000 DE 2021
60/1760 POR 78.000.000.000 DE 2022
60/1761 POR 58.500.000.000 DE 2023
60/1762 POR 39.000.000.000 DE 2024
</t>
        </r>
      </text>
    </comment>
    <comment ref="H1250" authorId="10">
      <text>
        <r>
          <rPr>
            <b/>
            <sz val="9"/>
            <rFont val="Tahoma"/>
            <family val="2"/>
          </rPr>
          <t xml:space="preserve">ALIRIO ADAN VERA: 
</t>
        </r>
        <r>
          <rPr>
            <b/>
            <sz val="9"/>
            <color indexed="16"/>
            <rFont val="Tahoma"/>
            <family val="2"/>
          </rPr>
          <t>VIGENCIAS FUTURAS</t>
        </r>
      </text>
    </comment>
    <comment ref="I1250" authorId="10">
      <text>
        <r>
          <rPr>
            <b/>
            <sz val="9"/>
            <rFont val="Tahoma"/>
            <family val="2"/>
          </rPr>
          <t xml:space="preserve">ALIRIO ADAN VERA: 
</t>
        </r>
        <r>
          <rPr>
            <b/>
            <sz val="9"/>
            <color indexed="16"/>
            <rFont val="Tahoma"/>
            <family val="2"/>
          </rPr>
          <t>VIGENCIAS FUTURAS</t>
        </r>
      </text>
    </comment>
    <comment ref="B1251" authorId="12">
      <text>
        <r>
          <rPr>
            <b/>
            <i/>
            <sz val="9"/>
            <rFont val="Tahoma"/>
            <family val="2"/>
          </rPr>
          <t>marianaslyorozcoarroyave:</t>
        </r>
        <r>
          <rPr>
            <sz val="9"/>
            <rFont val="Tahoma"/>
            <family val="2"/>
          </rPr>
          <t xml:space="preserve">
servicios de manejo integrado de plagas
</t>
        </r>
      </text>
    </comment>
    <comment ref="I1251" authorId="11">
      <text>
        <r>
          <rPr>
            <b/>
            <i/>
            <sz val="9"/>
            <rFont val="Tahoma"/>
            <family val="2"/>
          </rPr>
          <t>DIANA VELEZ BETANCUR:</t>
        </r>
        <r>
          <rPr>
            <sz val="9"/>
            <rFont val="Tahoma"/>
            <family val="2"/>
          </rPr>
          <t xml:space="preserve">
CIC ACTA 05 de 14/01/2014: 
Presupuesto Oficial $1.336.659.944  Incluye el valor del IVA.
</t>
        </r>
      </text>
    </comment>
    <comment ref="B1252" authorId="13">
      <text>
        <r>
          <rPr>
            <b/>
            <i/>
            <sz val="9"/>
            <rFont val="Tahoma"/>
            <family val="2"/>
          </rPr>
          <t>MARIA LUCELLY URIBE PIEDRAHITA:</t>
        </r>
        <r>
          <rPr>
            <sz val="9"/>
            <rFont val="Tahoma"/>
            <family val="2"/>
          </rPr>
          <t xml:space="preserve">
SERVICIOS DE AVALUOS DE INMUEBLES
</t>
        </r>
        <r>
          <rPr>
            <b/>
            <sz val="9"/>
            <rFont val="Tahoma"/>
            <family val="2"/>
          </rPr>
          <t>ALIRIO ADAN VERA GIRALDO:</t>
        </r>
        <r>
          <rPr>
            <sz val="9"/>
            <rFont val="Tahoma"/>
            <family val="2"/>
          </rPr>
          <t xml:space="preserve">
</t>
        </r>
      </text>
    </comment>
    <comment ref="C1253" authorId="10">
      <text>
        <r>
          <rPr>
            <b/>
            <i/>
            <sz val="9"/>
            <rFont val="Tahoma"/>
            <family val="2"/>
          </rPr>
          <t>ALIRIO ADAN VERA GIRALDO:</t>
        </r>
        <r>
          <rPr>
            <sz val="9"/>
            <rFont val="Tahoma"/>
            <family val="2"/>
          </rPr>
          <t xml:space="preserve">
</t>
        </r>
        <r>
          <rPr>
            <i/>
            <sz val="9"/>
            <rFont val="Tahoma"/>
            <family val="2"/>
          </rPr>
          <t xml:space="preserve">SIC 02-03-2015
</t>
        </r>
      </text>
    </comment>
    <comment ref="I1253" authorId="11">
      <text>
        <r>
          <rPr>
            <b/>
            <i/>
            <sz val="9"/>
            <rFont val="Tahoma"/>
            <family val="2"/>
          </rPr>
          <t>DIANA VELEZ BETANCUR:</t>
        </r>
        <r>
          <rPr>
            <sz val="9"/>
            <rFont val="Tahoma"/>
            <family val="2"/>
          </rPr>
          <t xml:space="preserve">
PENDIENTE INGRESO AL CIC PARA 16/06/2014
</t>
        </r>
      </text>
    </comment>
    <comment ref="B1255" authorId="12">
      <text>
        <r>
          <rPr>
            <b/>
            <i/>
            <sz val="9"/>
            <rFont val="Tahoma"/>
            <family val="2"/>
          </rPr>
          <t>marianaslyorozcoarroyave:</t>
        </r>
        <r>
          <rPr>
            <sz val="9"/>
            <rFont val="Tahoma"/>
            <family val="2"/>
          </rPr>
          <t xml:space="preserve">
servicios de sistemas de comunicación por satelite o terrestre
</t>
        </r>
      </text>
    </comment>
    <comment ref="C1255" authorId="10">
      <text>
        <r>
          <rPr>
            <b/>
            <i/>
            <sz val="9"/>
            <rFont val="Tahoma"/>
            <family val="2"/>
          </rPr>
          <t>ALIRIO ADAN VERA GIRALDO:</t>
        </r>
        <r>
          <rPr>
            <sz val="9"/>
            <rFont val="Tahoma"/>
            <family val="2"/>
          </rPr>
          <t xml:space="preserve">
</t>
        </r>
        <r>
          <rPr>
            <i/>
            <sz val="9"/>
            <rFont val="Tahoma"/>
            <family val="2"/>
          </rPr>
          <t xml:space="preserve">SIC 02-03-2015
</t>
        </r>
      </text>
    </comment>
    <comment ref="I1255" authorId="10">
      <text>
        <r>
          <rPr>
            <b/>
            <sz val="9"/>
            <rFont val="Tahoma"/>
            <family val="2"/>
          </rPr>
          <t xml:space="preserve">ALIRIO ADAN VERA GIRALDO:
</t>
        </r>
        <r>
          <rPr>
            <sz val="9"/>
            <rFont val="Tahoma"/>
            <family val="2"/>
          </rPr>
          <t xml:space="preserve">
</t>
        </r>
        <r>
          <rPr>
            <b/>
            <sz val="9"/>
            <rFont val="Tahoma"/>
            <family val="2"/>
          </rPr>
          <t>ANTES:
35.593.440,00</t>
        </r>
      </text>
    </comment>
    <comment ref="B1256" authorId="12">
      <text>
        <r>
          <rPr>
            <b/>
            <i/>
            <sz val="9"/>
            <rFont val="Tahoma"/>
            <family val="2"/>
          </rPr>
          <t>marianaslyorozcoarroyave:</t>
        </r>
        <r>
          <rPr>
            <sz val="9"/>
            <rFont val="Tahoma"/>
            <family val="2"/>
          </rPr>
          <t xml:space="preserve">
equipos contra incendio
</t>
        </r>
      </text>
    </comment>
    <comment ref="E1260" authorId="10">
      <text>
        <r>
          <rPr>
            <b/>
            <i/>
            <sz val="9"/>
            <rFont val="Tahoma"/>
            <family val="2"/>
          </rPr>
          <t>ALIRIO ADAN VERA GIRALDO:</t>
        </r>
        <r>
          <rPr>
            <sz val="9"/>
            <rFont val="Tahoma"/>
            <family val="2"/>
          </rPr>
          <t xml:space="preserve">
SIN SOBREPASAR DEL 15 DE DICIEMBRE DE 2015. SEGÚN  ACTA CIC 10-02-2015
</t>
        </r>
      </text>
    </comment>
    <comment ref="G1261" authorId="11">
      <text>
        <r>
          <rPr>
            <b/>
            <i/>
            <sz val="9"/>
            <rFont val="Tahoma"/>
            <family val="2"/>
          </rPr>
          <t>DIANA VELEZ BETANCUR:</t>
        </r>
        <r>
          <rPr>
            <sz val="9"/>
            <rFont val="Tahoma"/>
            <family val="2"/>
          </rPr>
          <t xml:space="preserve">
RECURSOS EXTERNOS
</t>
        </r>
      </text>
    </comment>
    <comment ref="I1261" authorId="11">
      <text>
        <r>
          <rPr>
            <b/>
            <i/>
            <sz val="9"/>
            <rFont val="Tahoma"/>
            <family val="2"/>
          </rPr>
          <t>DIANA VELEZ BETANCUR:
CIC ACTA 24 DE 02/04/2014</t>
        </r>
        <r>
          <rPr>
            <sz val="9"/>
            <rFont val="Tahoma"/>
            <family val="2"/>
          </rPr>
          <t xml:space="preserve">
Presupuesto Oficial  $ 724.988.400 incluido IVA DEL 16% 
</t>
        </r>
      </text>
    </comment>
    <comment ref="I1263" authorId="11">
      <text>
        <r>
          <rPr>
            <b/>
            <i/>
            <sz val="9"/>
            <rFont val="Tahoma"/>
            <family val="2"/>
          </rPr>
          <t xml:space="preserve">DIANA VELEZ BETANCUR:
CIC ACTA 42 DE 24/06/2014 </t>
        </r>
        <r>
          <rPr>
            <sz val="9"/>
            <rFont val="Tahoma"/>
            <family val="2"/>
          </rPr>
          <t xml:space="preserve">
$14.272.612 (Incluye I.V.A. del 2.4% por $334.514) más $8.113.284 gastos reembolsables (Incluye I.V.A del 2.4% por $190.155).
Total: $22.385.896
</t>
        </r>
      </text>
    </comment>
    <comment ref="I1266" authorId="14">
      <text>
        <r>
          <rPr>
            <b/>
            <i/>
            <sz val="9"/>
            <rFont val="Tahoma"/>
            <family val="2"/>
          </rPr>
          <t>DIANA VELEZ BETANCUR:</t>
        </r>
        <r>
          <rPr>
            <sz val="9"/>
            <rFont val="Tahoma"/>
            <family val="2"/>
          </rPr>
          <t xml:space="preserve">
PRESUPUESTO OFICIAL:  AVISO DE CONVOCATORIA PÚBLICA:
el valor del presupuesto oficial incluido el IVA, en la suma de setecientos cuarenta millones doscientos setenta y nueve mil quinientos veinte pesos ml ($740.279.520) incluido IVA del 16%.
PLAZO:
ACTA CIC 76 DE 05/11/2013 Presupuesto Oficial:
$740.279.520 Incluido el IVA del 16% por valor de $102.107.520
El valor para reajustes es $130.535.960.
Para un valor total de $870.815.480.
</t>
        </r>
      </text>
    </comment>
    <comment ref="I1269" authorId="11">
      <text>
        <r>
          <rPr>
            <b/>
            <i/>
            <sz val="9"/>
            <rFont val="Tahoma"/>
            <family val="2"/>
          </rPr>
          <t>DIANA VELEZ BETANCUR:</t>
        </r>
        <r>
          <rPr>
            <sz val="9"/>
            <rFont val="Tahoma"/>
            <family val="2"/>
          </rPr>
          <t xml:space="preserve">
ACTA CIC 86 DE 29/11/2013: Presupuesto Oficial  $ 58.032.630 INCLUIDO IVA DEL 16%
</t>
        </r>
      </text>
    </comment>
    <comment ref="G1275" authorId="11">
      <text>
        <r>
          <rPr>
            <b/>
            <i/>
            <sz val="9"/>
            <rFont val="Tahoma"/>
            <family val="2"/>
          </rPr>
          <t>DIANA VELEZ BETANCUR:</t>
        </r>
        <r>
          <rPr>
            <sz val="9"/>
            <rFont val="Tahoma"/>
            <family val="2"/>
          </rPr>
          <t xml:space="preserve">
RECURSOS EXTERNOS
</t>
        </r>
      </text>
    </comment>
    <comment ref="I1278" authorId="11">
      <text>
        <r>
          <rPr>
            <b/>
            <i/>
            <sz val="9"/>
            <rFont val="Tahoma"/>
            <family val="2"/>
          </rPr>
          <t>DIANA VELEZ BETANCUR:</t>
        </r>
        <r>
          <rPr>
            <sz val="9"/>
            <rFont val="Tahoma"/>
            <family val="2"/>
          </rPr>
          <t xml:space="preserve">
CIC ACTA 42 DE 24/06/2014:
$ 14.272.612 (Incluye I.V.A. del 2.4% por $ 334.514)
$ 8.113.284 gastos reembolsables
(Incluye I.V.A del 2.4% por $ 190.155).
Valor Total de $ 22.385.896
</t>
        </r>
      </text>
    </comment>
    <comment ref="I1279" authorId="10">
      <text>
        <r>
          <rPr>
            <b/>
            <sz val="9"/>
            <rFont val="Tahoma"/>
            <family val="2"/>
          </rPr>
          <t xml:space="preserve">ALIRIO ADAN VERA GIRALDO:
</t>
        </r>
        <r>
          <rPr>
            <sz val="9"/>
            <rFont val="Tahoma"/>
            <family val="2"/>
          </rPr>
          <t>VALOR DE LA CENECESIDAD</t>
        </r>
      </text>
    </comment>
    <comment ref="I1280" authorId="10">
      <text>
        <r>
          <rPr>
            <b/>
            <sz val="9"/>
            <rFont val="Tahoma"/>
            <family val="2"/>
          </rPr>
          <t xml:space="preserve">ALIRIO ADAN VERA GIRALDO:
</t>
        </r>
        <r>
          <rPr>
            <sz val="9"/>
            <rFont val="Tahoma"/>
            <family val="2"/>
          </rPr>
          <t>VALOR DE LA CENECESIDAD</t>
        </r>
      </text>
    </comment>
    <comment ref="E1281" authorId="10">
      <text>
        <r>
          <rPr>
            <b/>
            <sz val="9"/>
            <rFont val="Tahoma"/>
            <family val="2"/>
          </rPr>
          <t>ALIRIO ADAN VERA GIRALDO:</t>
        </r>
        <r>
          <rPr>
            <sz val="9"/>
            <rFont val="Tahoma"/>
            <family val="2"/>
          </rPr>
          <t xml:space="preserve">
SIN SOBREPASAR 15 DICIEMBRE 2015</t>
        </r>
      </text>
    </comment>
    <comment ref="E1282" authorId="10">
      <text>
        <r>
          <rPr>
            <b/>
            <sz val="9"/>
            <rFont val="Tahoma"/>
            <family val="2"/>
          </rPr>
          <t>ALIRIO ADAN VERA GIRALDO:</t>
        </r>
        <r>
          <rPr>
            <sz val="9"/>
            <rFont val="Tahoma"/>
            <family val="2"/>
          </rPr>
          <t xml:space="preserve">
SIN SOBREPASAR 15 DICIEMBRE 2015</t>
        </r>
      </text>
    </comment>
    <comment ref="B1283" authorId="12">
      <text>
        <r>
          <rPr>
            <b/>
            <i/>
            <sz val="9"/>
            <rFont val="Tahoma"/>
            <family val="2"/>
          </rPr>
          <t>marianaslyorozcoarroyave:</t>
        </r>
        <r>
          <rPr>
            <sz val="9"/>
            <rFont val="Tahoma"/>
            <family val="2"/>
          </rPr>
          <t xml:space="preserve">
seguros de responsabilidad civil
</t>
        </r>
      </text>
    </comment>
    <comment ref="I1283" authorId="11">
      <text>
        <r>
          <rPr>
            <b/>
            <i/>
            <sz val="9"/>
            <rFont val="Tahoma"/>
            <family val="2"/>
          </rPr>
          <t>DIANA VELEZ BETANCUR:
CIC ACTA 04 de 14/01/2014:</t>
        </r>
        <r>
          <rPr>
            <sz val="9"/>
            <rFont val="Tahoma"/>
            <family val="2"/>
          </rPr>
          <t xml:space="preserve">
Presupuesto Oficial $299.280.000 (Incluye I.V.A. del 16% por valor de $41.280.000) 
</t>
        </r>
      </text>
    </comment>
    <comment ref="B1284" authorId="12">
      <text>
        <r>
          <rPr>
            <b/>
            <i/>
            <sz val="9"/>
            <rFont val="Tahoma"/>
            <family val="2"/>
          </rPr>
          <t>marianaslyorozcoarroyave:</t>
        </r>
        <r>
          <rPr>
            <sz val="9"/>
            <rFont val="Tahoma"/>
            <family val="2"/>
          </rPr>
          <t xml:space="preserve">
servicios de seguros para estructuras propiedades y posesiones
</t>
        </r>
      </text>
    </comment>
    <comment ref="E1285" authorId="15">
      <text>
        <r>
          <rPr>
            <b/>
            <i/>
            <sz val="9"/>
            <rFont val="Tahoma"/>
            <family val="2"/>
          </rPr>
          <t>pcc:</t>
        </r>
        <r>
          <rPr>
            <sz val="9"/>
            <rFont val="Tahoma"/>
            <family val="2"/>
          </rPr>
          <t xml:space="preserve">
Plan_Compras_Claudia_Rave y 8 meses deplazo; Diana V y JP tienen 12 meses. 
</t>
        </r>
      </text>
    </comment>
    <comment ref="I1285" authorId="11">
      <text>
        <r>
          <rPr>
            <b/>
            <i/>
            <sz val="9"/>
            <rFont val="Tahoma"/>
            <family val="2"/>
          </rPr>
          <t>DIANA VELEZ BETANCUR:</t>
        </r>
        <r>
          <rPr>
            <sz val="9"/>
            <rFont val="Tahoma"/>
            <family val="2"/>
          </rPr>
          <t xml:space="preserve">
ACTA 42 DE 24/06/2014:
$ 14.272.612 (Incluye I.V.A. del 2.4% por $334.514)
$ 8.113.284 gastos reembolsables
(Incluye I.V.A del 2.4% por $190.155).
Valor Total de $ 22.385.896
</t>
        </r>
      </text>
    </comment>
    <comment ref="C1307" authorId="10">
      <text>
        <r>
          <rPr>
            <b/>
            <sz val="9"/>
            <rFont val="Tahoma"/>
            <family val="2"/>
          </rPr>
          <t>ALIRIO ADAN VERA GIRALDO:</t>
        </r>
        <r>
          <rPr>
            <sz val="9"/>
            <rFont val="Tahoma"/>
            <family val="2"/>
          </rPr>
          <t xml:space="preserve">
</t>
        </r>
        <r>
          <rPr>
            <b/>
            <sz val="9"/>
            <rFont val="Tahoma"/>
            <family val="2"/>
          </rPr>
          <t xml:space="preserve">OBJETO SIMILAR AL DE LA FILA 70 Y 74.
</t>
        </r>
      </text>
    </comment>
    <comment ref="I1350" authorId="11">
      <text>
        <r>
          <rPr>
            <b/>
            <i/>
            <sz val="9"/>
            <rFont val="Tahoma"/>
            <family val="2"/>
          </rPr>
          <t>DIANA VELEZ BETANCUR:
CIC ACTA 42 DE 24/06/2014:</t>
        </r>
        <r>
          <rPr>
            <sz val="9"/>
            <rFont val="Tahoma"/>
            <family val="2"/>
          </rPr>
          <t xml:space="preserve">
$ 23.522.180
(Incluye I.V.A. del 2.4% por $551.301)
$ 8.113.284 gastos reembolsables
(Incluye I.V.A del 2.4% por $190.155).
Valor Total de $ 31.635.464
</t>
        </r>
      </text>
    </comment>
    <comment ref="E1379" authorId="10">
      <text>
        <r>
          <rPr>
            <b/>
            <sz val="9"/>
            <rFont val="Tahoma"/>
            <family val="2"/>
          </rPr>
          <t>ALIRIO ADAN VERA GIRALDO:</t>
        </r>
        <r>
          <rPr>
            <sz val="9"/>
            <rFont val="Tahoma"/>
            <family val="2"/>
          </rPr>
          <t xml:space="preserve">
SIN SOBREPASAR 30 DE OCTUBRE DE 2015
</t>
        </r>
      </text>
    </comment>
    <comment ref="I1407" authorId="10">
      <text>
        <r>
          <rPr>
            <b/>
            <i/>
            <sz val="9"/>
            <rFont val="Tahoma"/>
            <family val="2"/>
          </rPr>
          <t>ALIRIO ADAN VERA GIRALDO:</t>
        </r>
        <r>
          <rPr>
            <sz val="9"/>
            <rFont val="Tahoma"/>
            <family val="2"/>
          </rPr>
          <t xml:space="preserve">
234.000.000,00 en acta CIC
</t>
        </r>
      </text>
    </comment>
    <comment ref="I1417" authorId="10">
      <text>
        <r>
          <rPr>
            <b/>
            <i/>
            <sz val="9"/>
            <rFont val="Tahoma"/>
            <family val="2"/>
          </rPr>
          <t xml:space="preserve">ALIRIO ADAN VERA GIRALDO:
ANTES 58.550.000,00
</t>
        </r>
      </text>
    </comment>
    <comment ref="I1433" authorId="10">
      <text>
        <r>
          <rPr>
            <b/>
            <sz val="9"/>
            <rFont val="Tahoma"/>
            <family val="2"/>
          </rPr>
          <t>ALIRIO ADAN VERA GIRALDO:</t>
        </r>
        <r>
          <rPr>
            <sz val="9"/>
            <rFont val="Tahoma"/>
            <family val="2"/>
          </rPr>
          <t xml:space="preserve">
AJUSTADO EN 25.000.000,00 EN CREACION DE NECESIDAD SGRA 022218 IMPREVISTOS
</t>
        </r>
      </text>
    </comment>
    <comment ref="E1457" authorId="10">
      <text>
        <r>
          <rPr>
            <b/>
            <sz val="9"/>
            <rFont val="Tahoma"/>
            <family val="2"/>
          </rPr>
          <t>ALIRIO ADAN VERA GIRALDO:</t>
        </r>
        <r>
          <rPr>
            <sz val="9"/>
            <rFont val="Tahoma"/>
            <family val="2"/>
          </rPr>
          <t xml:space="preserve">
SIN SOBREPASAR
15-12-2015
</t>
        </r>
      </text>
    </comment>
    <comment ref="C1459" authorId="11">
      <text>
        <r>
          <rPr>
            <b/>
            <sz val="9"/>
            <rFont val="Tahoma"/>
            <family val="2"/>
          </rPr>
          <t>DIANA VELEZ BETANCUR:</t>
        </r>
        <r>
          <rPr>
            <sz val="9"/>
            <rFont val="Tahoma"/>
            <family val="2"/>
          </rPr>
          <t xml:space="preserve">
Por solicitud del COS del 09/06/2015 se ajusta el objeto del convenio
</t>
        </r>
      </text>
    </comment>
    <comment ref="E1460" authorId="10">
      <text>
        <r>
          <rPr>
            <b/>
            <sz val="9"/>
            <rFont val="Tahoma"/>
            <family val="2"/>
          </rPr>
          <t xml:space="preserve">ALIRIO ADAN VERA GIRALDO:
</t>
        </r>
        <r>
          <rPr>
            <sz val="9"/>
            <rFont val="Tahoma"/>
            <family val="2"/>
          </rPr>
          <t xml:space="preserve">
</t>
        </r>
        <r>
          <rPr>
            <b/>
            <sz val="9"/>
            <color indexed="53"/>
            <rFont val="Tahoma"/>
            <family val="2"/>
          </rPr>
          <t>SIN SOBREPASAR 15-12-2015</t>
        </r>
      </text>
    </comment>
    <comment ref="B1461" authorId="11">
      <text>
        <r>
          <rPr>
            <b/>
            <sz val="9"/>
            <rFont val="Tahoma"/>
            <family val="2"/>
          </rPr>
          <t>DIANA VELEZ BETANCUR:</t>
        </r>
        <r>
          <rPr>
            <sz val="9"/>
            <rFont val="Tahoma"/>
            <family val="2"/>
          </rPr>
          <t xml:space="preserve">
72141003-SERVICIO DE MANTENIMIENTO DE CALLES Y CARRETERAS
</t>
        </r>
      </text>
    </comment>
    <comment ref="B1462" authorId="11">
      <text>
        <r>
          <rPr>
            <b/>
            <sz val="9"/>
            <rFont val="Tahoma"/>
            <family val="2"/>
          </rPr>
          <t>DIANA VELEZ BETANCUR:</t>
        </r>
        <r>
          <rPr>
            <sz val="9"/>
            <rFont val="Tahoma"/>
            <family val="2"/>
          </rPr>
          <t xml:space="preserve">
72141103-SERVICIO DE PAVIMENTACIÓN DE CALLES Y CARRETERAS
</t>
        </r>
      </text>
    </comment>
    <comment ref="B1463" authorId="11">
      <text>
        <r>
          <rPr>
            <b/>
            <sz val="9"/>
            <rFont val="Tahoma"/>
            <family val="2"/>
          </rPr>
          <t>DIANA VELEZ BETANCUR:</t>
        </r>
        <r>
          <rPr>
            <sz val="9"/>
            <rFont val="Tahoma"/>
            <family val="2"/>
          </rPr>
          <t xml:space="preserve">
56120000-MOBILIARIO INSTITUCIONAL, ESCOLAR Y EDUCATIVO Y ACCESORIOS
</t>
        </r>
      </text>
    </comment>
    <comment ref="B1464" authorId="11">
      <text>
        <r>
          <rPr>
            <b/>
            <sz val="9"/>
            <rFont val="Tahoma"/>
            <family val="2"/>
          </rPr>
          <t>DIANA VELEZ BETANCUR:</t>
        </r>
        <r>
          <rPr>
            <sz val="9"/>
            <rFont val="Tahoma"/>
            <family val="2"/>
          </rPr>
          <t xml:space="preserve">
CODIGO UNSPSC: 30111601 - CEMENTO 
</t>
        </r>
      </text>
    </comment>
    <comment ref="B1465" authorId="11">
      <text>
        <r>
          <rPr>
            <b/>
            <sz val="9"/>
            <rFont val="Tahoma"/>
            <family val="2"/>
          </rPr>
          <t>DIANA VELEZ BETANCUR:</t>
        </r>
        <r>
          <rPr>
            <sz val="9"/>
            <rFont val="Tahoma"/>
            <family val="2"/>
          </rPr>
          <t xml:space="preserve">
CODIGO UNSPSC: 30111601 - CEMENTO 
</t>
        </r>
      </text>
    </comment>
    <comment ref="B1466" authorId="11">
      <text>
        <r>
          <rPr>
            <b/>
            <sz val="9"/>
            <rFont val="Tahoma"/>
            <family val="2"/>
          </rPr>
          <t>DIANA VELEZ BETANCUR:</t>
        </r>
        <r>
          <rPr>
            <sz val="9"/>
            <rFont val="Tahoma"/>
            <family val="2"/>
          </rPr>
          <t xml:space="preserve">
CODIGO UNSPSC: 30111601 - CEMENTO 
</t>
        </r>
      </text>
    </comment>
    <comment ref="B1467" authorId="11">
      <text>
        <r>
          <rPr>
            <b/>
            <sz val="9"/>
            <rFont val="Tahoma"/>
            <family val="2"/>
          </rPr>
          <t>DIANA VELEZ BETANCUR:</t>
        </r>
        <r>
          <rPr>
            <sz val="9"/>
            <rFont val="Tahoma"/>
            <family val="2"/>
          </rPr>
          <t xml:space="preserve">
Códigos UNSPSC:55121900-SEÑALIZACIONES
</t>
        </r>
      </text>
    </comment>
    <comment ref="B1468" authorId="11">
      <text>
        <r>
          <rPr>
            <b/>
            <sz val="9"/>
            <rFont val="Tahoma"/>
            <family val="2"/>
          </rPr>
          <t>DIANA VELEZ BETANCUR:</t>
        </r>
        <r>
          <rPr>
            <sz val="9"/>
            <rFont val="Tahoma"/>
            <family val="2"/>
          </rPr>
          <t xml:space="preserve">
Códigos UNSPSC:95110000-VÍAS
</t>
        </r>
        <r>
          <rPr>
            <b/>
            <sz val="9"/>
            <rFont val="Tahoma"/>
            <family val="2"/>
          </rPr>
          <t>DIANA VELEZ BETANCUR:</t>
        </r>
        <r>
          <rPr>
            <sz val="9"/>
            <rFont val="Tahoma"/>
            <family val="2"/>
          </rPr>
          <t xml:space="preserve">
</t>
        </r>
      </text>
    </comment>
    <comment ref="B1469" authorId="11">
      <text>
        <r>
          <rPr>
            <b/>
            <sz val="9"/>
            <rFont val="Tahoma"/>
            <family val="2"/>
          </rPr>
          <t>DIANA VELEZ BETANCUR:</t>
        </r>
        <r>
          <rPr>
            <sz val="9"/>
            <rFont val="Tahoma"/>
            <family val="2"/>
          </rPr>
          <t xml:space="preserve">
Códigos UNSPSC:95110000-VÍAS
</t>
        </r>
      </text>
    </comment>
    <comment ref="B1470" authorId="11">
      <text>
        <r>
          <rPr>
            <b/>
            <sz val="9"/>
            <rFont val="Tahoma"/>
            <family val="2"/>
          </rPr>
          <t>DIANA VELEZ BETANCUR:</t>
        </r>
        <r>
          <rPr>
            <sz val="9"/>
            <rFont val="Tahoma"/>
            <family val="2"/>
          </rPr>
          <t xml:space="preserve">
CODIGO UNSPSC: 30111601 - CEMENTO 
</t>
        </r>
      </text>
    </comment>
    <comment ref="H1677" authorId="0">
      <text>
        <r>
          <rPr>
            <b/>
            <sz val="9"/>
            <rFont val="Tahoma"/>
            <family val="2"/>
          </rPr>
          <t>ZULMA DEL CAMPO TABARES MORALES:</t>
        </r>
        <r>
          <rPr>
            <sz val="9"/>
            <rFont val="Tahoma"/>
            <family val="2"/>
          </rPr>
          <t xml:space="preserve">
$200000000 última doceava SGP</t>
        </r>
      </text>
    </comment>
  </commentList>
</comments>
</file>

<file path=xl/sharedStrings.xml><?xml version="1.0" encoding="utf-8"?>
<sst xmlns="http://schemas.openxmlformats.org/spreadsheetml/2006/main" count="15659" uniqueCount="2719">
  <si>
    <t>Códigos UNSPSC</t>
  </si>
  <si>
    <t>Descripción</t>
  </si>
  <si>
    <t>Fecha estimada de inicio de proceso de selección</t>
  </si>
  <si>
    <t>Duración estimada del contrato</t>
  </si>
  <si>
    <t xml:space="preserve">Modalidad de selección </t>
  </si>
  <si>
    <t>Fuente de los recursos</t>
  </si>
  <si>
    <t>Valor total estimado</t>
  </si>
  <si>
    <t>¿Se requieren vigencias futuras?</t>
  </si>
  <si>
    <t>Estado de solicitud de vigencias futuras</t>
  </si>
  <si>
    <t>Datos de contacto del responsable</t>
  </si>
  <si>
    <t xml:space="preserve">Enero </t>
  </si>
  <si>
    <t>8 meses</t>
  </si>
  <si>
    <t>Selección Abreviada</t>
  </si>
  <si>
    <t>Recursos del Credito</t>
  </si>
  <si>
    <t>NA</t>
  </si>
  <si>
    <t>Dora Elena González Osorio, Subsecretaria Logística, 383 93 44, dora.gonzalezosorio@antioquia.gov.co</t>
  </si>
  <si>
    <t>Febrero</t>
  </si>
  <si>
    <t>3 meses</t>
  </si>
  <si>
    <t>9 meses</t>
  </si>
  <si>
    <t>Marzo</t>
  </si>
  <si>
    <t>2 meses</t>
  </si>
  <si>
    <t>SELECCIÓN ABREVIADA</t>
  </si>
  <si>
    <t>N/A</t>
  </si>
  <si>
    <t>8 Meses</t>
  </si>
  <si>
    <t>Mínima cuantía</t>
  </si>
  <si>
    <t>6 meses</t>
  </si>
  <si>
    <t>Ordinarios</t>
  </si>
  <si>
    <t>10 meses</t>
  </si>
  <si>
    <t>Suscripción en medios de información y prensa- El Colombiano</t>
  </si>
  <si>
    <t xml:space="preserve">Mayo </t>
  </si>
  <si>
    <t>12 meses</t>
  </si>
  <si>
    <t>Contratación Directa</t>
  </si>
  <si>
    <t>Suscripción en medios de información y prensa- El Mundo</t>
  </si>
  <si>
    <t>Suscripción en medios de información y prensa- El Espectador</t>
  </si>
  <si>
    <t>Suscripción en medios de información y prensa- El Tiempo</t>
  </si>
  <si>
    <t>7 meses</t>
  </si>
  <si>
    <t>Enero</t>
  </si>
  <si>
    <t>11 meses</t>
  </si>
  <si>
    <t>3 Meses</t>
  </si>
  <si>
    <t>selección abreviada</t>
  </si>
  <si>
    <t xml:space="preserve">3 meses </t>
  </si>
  <si>
    <t>4 meses</t>
  </si>
  <si>
    <t>Abril</t>
  </si>
  <si>
    <t>1 mes</t>
  </si>
  <si>
    <t>MÍNIMA CUANTÍA</t>
  </si>
  <si>
    <t>MINIMA CUANTÍA</t>
  </si>
  <si>
    <t>ABRIL</t>
  </si>
  <si>
    <t>6 MESES</t>
  </si>
  <si>
    <t>PROPIOS</t>
  </si>
  <si>
    <t>No aplica</t>
  </si>
  <si>
    <t>NO</t>
  </si>
  <si>
    <t>MARYSOL ECHEVERRI ROJAS -Marysol.echeverri @antioauia.gov.co- tel 3186318280- ext 8850</t>
  </si>
  <si>
    <t>FEBRERO</t>
  </si>
  <si>
    <t xml:space="preserve">PROPIOS Y DE DESTINACION ESPECIFICA
</t>
  </si>
  <si>
    <t xml:space="preserve">Aunar esfuerzos para  generar una estrategia de trabajo conjunto y coordinado entre el Departamento de Antioquia a través del DAPARD y CORNARE, para la aplicación de la política de gestión del riesgo de desastres en la jurisdicción que comparten. </t>
  </si>
  <si>
    <t>MARZO</t>
  </si>
  <si>
    <t>5 MESES</t>
  </si>
  <si>
    <t>Suministro de equipos de rescate para emergencias y elementos que permitan la formación de los socorristas asociados a cada SOS del departamento de Antioquia</t>
  </si>
  <si>
    <t>2 MESES</t>
  </si>
  <si>
    <t>Apoyar y adelantar las actividades técnicas y administrativas relacionadas con el área de ingeniería civil y diseño estructural  para atender los requerimientos inherentes a los SOS definidos por el DAPARD.</t>
  </si>
  <si>
    <t>ENERO</t>
  </si>
  <si>
    <t>7 MESES</t>
  </si>
  <si>
    <t>8 MESES</t>
  </si>
  <si>
    <t>Apoyo en el cubrimiento del servicio de seguridad, prevención, atención y recuperación de urgencias,  emergencias y demás calamidades conexas y durante la Séptima Feria Aeronáutica Internacional 2015.</t>
  </si>
  <si>
    <t>1 MES</t>
  </si>
  <si>
    <t>2,5 MESES</t>
  </si>
  <si>
    <t>3 MESES</t>
  </si>
  <si>
    <t>Apoyar las actividades técnicas y administrativas inherentes a los proyectos definidos por el Fondo Adaptación para Antioquia requeridas para la ejecución del Convenio Marco 078 de 2012, suscrito entre el Departamento de Antioquia y el Fondo Adaptación.</t>
  </si>
  <si>
    <t>10 MESES</t>
  </si>
  <si>
    <t>DESTINACIÓN ESPECÍFICA</t>
  </si>
  <si>
    <t>Apoyar las actividades técnicas y administrativas relacionadas con la Ingeniería Mecánica, inherentes a los  proyectos definidos por el Fondo Adaptación para Antioquia requeridas para la ejecución del Convenio Marco 078 de 2012, suscrito entre el Departamento de Antioquia y el Fondo Adaptación.</t>
  </si>
  <si>
    <t>Apoyar las actividades técnicas y administrativas relacionadas con el área de arquitectura bioclimática y acústica, inherentes a los  proyectos definidos por el Fondo Adaptación para Antioquia requeridas para la ejecución del Convenio Marco 078 de 2012, suscrito entre el Departamento de Antioquia y el Fondo Adaptación.</t>
  </si>
  <si>
    <t>5,5 MESES</t>
  </si>
  <si>
    <t>Apoyar las actividades técnicas y administrativas relacionadas con el área de Ingeniería geotécnica, inherentes a los proyectos definidos por el Fondo Adaptación para Antioquia requeridas para la ejecución del Convenio Marco 078 de 2012 suscrito entre el Departamento de Antioquia y el Fondo Adaptación.</t>
  </si>
  <si>
    <t>Apoyar las actividades técnicas y administrativas relacionadas con el área de Ingeniería geológica, inherentes a los proyectos definidos por el Fondo Adaptación para Antioquia, requeridas para la ejecución del Convenio Marco 078 de 2012 suscrito entre el Departamento de Antioquia y el Fondo Adaptación.</t>
  </si>
  <si>
    <t>6,5 MESES</t>
  </si>
  <si>
    <t>Apoyar las actividades técnicas y administrativas relacionadas con la ingeniería Eléctrica e inherente a la interventoría técnica de los proyectos definidos por el Fondo Adaptación para Antioquia requeridas para la ejecución del Convenio Marco 078 de 2012 suscrito entre el Departamento de Antioquia y  el Fondo Adaptación.</t>
  </si>
  <si>
    <t>Realizar la Interventoría Técnica a los procesos de dotaciones de equipos biomédicos, validación y verificación de cumplimiento a los diseños técnicos asociados al área de ingeniería biomédica y elaboración de los listados de dotaciones con sus respectivos anexos, fichas técnicas y aprobaciones ante entidades de los proyectos definidos por el Fondo Adaptación para Antioquia en el sector salud requeridas para la ejecución del Convenio Marco 078 de 2012 suscrito entre el Departamento de Antioquia y el Fondo Adaptación.</t>
  </si>
  <si>
    <t>Apoyar las actividades técnicas y administrativas relacionadas con la ingeniería Hidrosanitaria y/o Sanitaria, inherentes a los proyectos definidos por el Fondo Adaptación para Antioquia requeridas para la ejecución del Convenio Marco 078 de 2012 suscrito entre el Departamento de Antioquia y el Fondo Adaptación.</t>
  </si>
  <si>
    <t>Servicio de transporte terrestre de pasajeros para la ejecución de los  Convenios 078 y 091 de 2012, suscritos entre EL DEPARTAMENTO DE ANTIOQUIA y el FONDO ADAPTACIÓN.</t>
  </si>
  <si>
    <t>10,5 MESES</t>
  </si>
  <si>
    <t>Arrendamiento de equipos de cómputo, software y equipos de tecnología para la ejecución del Convenio Marco número 078 de 2012, suscrito entre el Departamento de Antioquia y el Fondo Adaptación.</t>
  </si>
  <si>
    <t>Suministro de tiquetes aéreos a nivel Departamental y Nacional para la ejecución del Convenio Marco Número 078 de 2012, suscrito entre el Departamento de Antioquia y el Fondo Adaptación.</t>
  </si>
  <si>
    <t xml:space="preserve">Servicio de fotocopias, escaneo, ploteos, argollados y empastados para la ejecución del Convenio Marco número 078 de 2012, suscrito entre el Departamento de Antioquia y el Fondo Adaptación.
</t>
  </si>
  <si>
    <t>Comprar desinfectantes de manos para la Implementación del programa de buenas practicas de higiene.</t>
  </si>
  <si>
    <t>Minima Cuantía</t>
  </si>
  <si>
    <t>Inversión</t>
  </si>
  <si>
    <t>No</t>
  </si>
  <si>
    <t>Jorge Orlando Patiño Cardona
Profesional Universitario
Tel: 3839691
jorge.patiño@antioquia.gov.co</t>
  </si>
  <si>
    <t xml:space="preserve">Convenio Educativo Departamento de Antioquia ICETEX </t>
  </si>
  <si>
    <t>Directa</t>
  </si>
  <si>
    <t>Contratar la logística necesaria para atender con programas de bienestar a los servidores públicos ubicados en las subregiones</t>
  </si>
  <si>
    <t>Funcionamiento</t>
  </si>
  <si>
    <t>Prestar servicios de formación y desarrollo deportivo a los servidores públicos adscritos al Departamento de Antioquia y sus beneficiarios directos (ligas)</t>
  </si>
  <si>
    <t>Brindar cursos de capacitación informal, artes, oficios, recreación y deportes para los servidores públicos y sus beneficiarios directos en las modalidades de su preferencia</t>
  </si>
  <si>
    <t>Realizar actividades recreativas para los servidores publicos departamentales y su grupo familiar</t>
  </si>
  <si>
    <t xml:space="preserve">Realizar cursos de formación musical para los hijos de los servidores públicos </t>
  </si>
  <si>
    <t>Prestar los servicios de capacitación informal, recreacion y mantenimiento fisico a los jubilados, pensionados y sus beneficiarios directos del Departamento de Antioquia</t>
  </si>
  <si>
    <t>Adquirir medicamentos, insumos hospitalarios y otros elementos para consultorio médico de primeros auxilios</t>
  </si>
  <si>
    <t>Contratación de exámenes médicos para servidores y contratistas independientes (semana de la salud ocupacional para CAD y subregiones)</t>
  </si>
  <si>
    <t>Mínima Cuantía</t>
  </si>
  <si>
    <t>Contratar el apoyo logístico necesario para atender las actividades de capacitación, seguridad y salud en el trabajo y clima organizacional dirigidas a los servidores públicos del Departamento de Antioquia del nivel central. (Semana de Seguridad y Salud en el trabajo).</t>
  </si>
  <si>
    <t>Realizar las evaluaciones médicas ocupacionales, la práctica de exámenes de laboratorio y la aplicación de vacunas, necesarias para el ingreso y las ayudas necesarias para el retiro, del servidor público departamental.</t>
  </si>
  <si>
    <t>Contratar los servicios de un operador logístico que facilite la asistencia de los servidores del Departamento de Antioquia a los diversos seminarios, talleres, congresos, simposios y demás eventos académicos que sean de interés para la entidad</t>
  </si>
  <si>
    <t>Prestar los servicios como apoderado judicial en los  procesos civiles ejecutivos con garantía hipotecaria por cobros jurídicos de cartera morosa y por otras causas que hagan exigible el pago de la obligación a favor del Fondo de la Vivienda del Departamento de Antioquia</t>
  </si>
  <si>
    <t>Suministrar los servicios de apoyo logístico necesarios para la realización de los programas de intervención, y prevención de los riesgos psicosociales y el clima laboral a los servidores publicos del departamento de Antioquia.</t>
  </si>
  <si>
    <t xml:space="preserve">Elaboración de credenciales de identificación (carné)  con su correspondiente cinta bordada y accesorio porta escarapela </t>
  </si>
  <si>
    <t>Adquirir pruebas psicotécnicas y entrenamiento en las mismas, para apoyar los procesos de selección del talento humano en el Departamento de Antioquia (Psigma)</t>
  </si>
  <si>
    <t>10 días hábiles</t>
  </si>
  <si>
    <t>Adquisición de un modelo específico de entrevista para valorar competencias funcionales y comportamentales y entrenamiento en su uso, para apoyar los procesos de selección del talento humano en el Departamento de Antioquia.</t>
  </si>
  <si>
    <t>Auditoría de seguimiento al Sistema Integrado de Gestión, bajo los requisitos de las normas ISO 9001 y NTCGP 1000</t>
  </si>
  <si>
    <t>15 días hábiles</t>
  </si>
  <si>
    <t>Prestación de servicios para el análisis, sistematización y consolidación de los aprendizajes del Plan de Desarrollo.</t>
  </si>
  <si>
    <t>Designar estudiantes para la realización de la práctica académica, con el fin de brindar apoyo a la gestión de la administración departamental (U. Privadas)</t>
  </si>
  <si>
    <t>5 meses</t>
  </si>
  <si>
    <t>Designar estudiantes para la realización de la práctica académica, con el fin de brindar apoyo a la gestión de la administración departamental (U. Públicas)</t>
  </si>
  <si>
    <t>Contratar Soporte, mantenimien-to y actualización del Software MySAP Business Suite y RWD InfoPak.</t>
  </si>
  <si>
    <t>Soporte, actualización y manteniemiento de plataforma Windows: Directorio Activo, Windows Server y SQL Server en sitio.  Bolsa de horas (300 Horas)</t>
  </si>
  <si>
    <t>Soporte de plataforma Vmware con Partner Autorizado</t>
  </si>
  <si>
    <t>Implementación de la primera fase del sistema de información para la administración del Fondo de la Vivienda</t>
  </si>
  <si>
    <t>Implementación del modulo para el control de citas y manejo de Historias Clinicas en el sistema de gestión documental MERCURIO</t>
  </si>
  <si>
    <t xml:space="preserve">Soporte técnico, mantenimiento preventivo y correctivo, y garantía de fabricación para dispositivos de red Cisco </t>
  </si>
  <si>
    <t xml:space="preserve">Selección Abreviada </t>
  </si>
  <si>
    <t>Mantenimiento preventivo y correctivo (con repuestos) del sistema de aire acondicionado de precisión del Centro de Cómputo.</t>
  </si>
  <si>
    <t>18 meses</t>
  </si>
  <si>
    <t>Adquirir licencias WEB VISOR y dispositivos para el proceso de elaboración de pasaportes en la Gobernación de Antioquia</t>
  </si>
  <si>
    <t>6 Meses</t>
  </si>
  <si>
    <t>Licitación Pública</t>
  </si>
  <si>
    <t>Blanca Cecilia Ceballos Calle
Directora de Participación ciudadana
blanca.ceballos@antioquia.gov.co
3839090</t>
  </si>
  <si>
    <t>11 Meses</t>
  </si>
  <si>
    <t>Implementar estrategias orientadas a la creación y fortalecimiento del Sistema de Participación Ciudadana y Control Social en el Departamento de Antioquia para la inclusión social.​</t>
  </si>
  <si>
    <t>Convenio de Asociación</t>
  </si>
  <si>
    <t>Realizar acciones encaminadas a la atención de trámites y servicios de manera descentralizada a los organismos comunales en el departamento de Antioquia</t>
  </si>
  <si>
    <t>Aunar esfuerzos para avanzar en el logro de la incluisión la cohesión social a través del fortalecimietno de las organizaciones civiles, la participación ciudadana, la gestión pública y la democracia participativa en la subregión de Urabá</t>
  </si>
  <si>
    <t>Facilitar procesos que generen movilización Social y Acción Común potenciando capacidades de incidencia en el desarrollo territorial y la inclusión social</t>
  </si>
  <si>
    <t>Acompañamienro y fortalecimiento al proceso organizativo de victimas en el Departamento de Antioquia</t>
  </si>
  <si>
    <t xml:space="preserve">8 Meses </t>
  </si>
  <si>
    <t xml:space="preserve">Prestación de servicios profesionales para la coordinacion del concurso de iniciativas comunitarias tercera versión </t>
  </si>
  <si>
    <t>11 MESES</t>
  </si>
  <si>
    <t xml:space="preserve">Desarrollar la Operación del Concurso de Iniciativas Comunitarias Tercera Versión </t>
  </si>
  <si>
    <t>9 MESES</t>
  </si>
  <si>
    <t xml:space="preserve">Ordinarios </t>
  </si>
  <si>
    <t>Ordinarios 
Ordinarios</t>
  </si>
  <si>
    <t>ANA CATALINA VANEGAS SERNA; Directora Planeación Estratégica Integral; 3839125; anacatalina.vanegas@antioquia.gov.co</t>
  </si>
  <si>
    <t>REGALIAS</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</si>
  <si>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MEDELLÍN</t>
  </si>
  <si>
    <t>SGP</t>
  </si>
  <si>
    <t>Angela Patricia Palacio - angela.palacio@antioquia.gov.co - 3839891</t>
  </si>
  <si>
    <t>Prestación de servicios de salud a través de la dispensación y aplicación de medicamentos y/o insumos de salud para la población pobre en lo no cubierto con subsidios a la demanda, para dar respuesta a Acciones de Tutela y a otras autorizaciones. ESE HOSPITAL GENERAL DE MEDELLÍN</t>
  </si>
  <si>
    <t>Prestación de Servicios de Salud de mediana y alta complejidad, dirigidos a la población pobre no cubierta con subsidios a la demanda del Departamento de Antioquia, incluyendo las atenciones de pacientes de los programas de VIH_SIDA y Tuberculosis. ESE HOSPITAL LA MARÍA</t>
  </si>
  <si>
    <t>Prestación de Servicios de Salud Mental de mediana complejidad y servicios autorizados por la Secretaría Seccional de Salud y Protección Social de Antioquia, dirigidos a la población pobre no cubierta con subsidios a la demanda del Departamento de Antioquia.ESE HOSPITAL MENTAL DE ANTIOQUIA</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</si>
  <si>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DE ENVIGADO</t>
  </si>
  <si>
    <t>Prestación de Servicios de Salud de mediana complejidad y servicios autorizados por la Secretaría Seccional de Salud y Protección Social de Antioquia, dirigidos a la población pobre no cubierta con subsidios a la demanda del Departamento de Antioquia. ESE HOSPITAL MARCO FIDEL SUÁREZ DE BELLO</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</si>
  <si>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ITAGUÍ</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</si>
  <si>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</si>
  <si>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</si>
  <si>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HOSPITAL CÉSAR URIBE PIUEDRAHITA DE CAUCASIA</t>
  </si>
  <si>
    <t xml:space="preserve">Prestación de Servicios de Salud de mediana complejidad y servicios autorizados por la Secretaría Seccional de Salud y Protección Social de Antioquia, dirigidos a la población pobre no cubierta con subsidios a la demanda del Departamento de Antioquia. ESE HOSPITAL SAN JUAN DE DIOS DE YARUMAL </t>
  </si>
  <si>
    <t>Prestación de Servicios de Salud de mental en el componente de tratamiento de la drogadicción y la fármaco-dependencia y servicios autorizados por la Secretaría Seccional de Salud y Protección Social de Antioquia, dirigidos a la población pobre no cubierta con subsidios a la demanda del Departamento de Antioquia. ESE CARISMA</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</si>
  <si>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Juan de Dios de Sata Fe de Antioquia</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</si>
  <si>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Rafael de Yolombó</t>
  </si>
  <si>
    <t>Prestación de Servicios de Salud de mediana y alta complejidad, dirigidos a la población pobre no cubierta con subsidios a la demanda del Departamento de Antioquia, especialmente la ubicada en zona limítrofe con Córdoba. ESE Hospital San Jerónimo de Montería</t>
  </si>
  <si>
    <t>Prestación de Servicios de Salud de mediana complejidad y servicios autorizados por la Secretaría Seccional de Salud y Protección Social de Antioquia, dirigidos a la población pobre no cubierta con subsidios a la demanda del Departamento de Antioquia. ESE Hospital Sata Gertrudis de Envigado</t>
  </si>
  <si>
    <t>Rentas Cedidas</t>
  </si>
  <si>
    <t>Prestación de Servicios de Salud de mediana y alta complejidad dirigidos a la población victima del conflicto del Departamento de Antioquia. ESE HOSPITAL GENERAL DE MEDELLIN</t>
  </si>
  <si>
    <t>Prestación de servicios de salud de baja complejidad o de primer nivel de atención  para la  población pobre no cubierta con subsidios a la demanda residente en el municipio de Caicedo</t>
  </si>
  <si>
    <t>Prestación de servicios de salud de baja complejidad o de primer nivel de atención para la  población pobre no cubierta con subsidios a la demanda residente en el municipio de Cáceres</t>
  </si>
  <si>
    <t>Prestación de servicios de salud de baja complejidad o de primer nivel de atención para la  población pobre no cubierta con subsidios a la demanda residente en el municipio de Jericó</t>
  </si>
  <si>
    <t>Prestación de servicios de salud de baja complejidad o de primer nivel de atención para la  población pobre no cubierta con subsidios a la demanda residente en el municipio de La Pintada</t>
  </si>
  <si>
    <t>Prestación de servicios de salud de baja complejidad o de primer nivel de atención para la  población pobre no cubierta con subsidios a la demanda residente en el municipio de Murindó</t>
  </si>
  <si>
    <t>Prestación de servicios de salud de baja complejidad o de primer nivel de atención para la  población pobre no cubierta con subsidios a la demanda residente en el municipio de Nechí</t>
  </si>
  <si>
    <t>Prestación de servicios de salud de baja complejidad o de primer nivel de atención  para la  población pobre no cubierta con subsidios a la demanda residente en el municipio de San Juan de Urabá</t>
  </si>
  <si>
    <t>Prestación de servicios de salud de baja complejidad o de primer nivel de atención para la  población pobre no cubierta con subsidios a la demanda residente en el municipio de Uramita</t>
  </si>
  <si>
    <t>Prestación de servicios de salud de baja complejidad o de primer nivel de atención para la  población pobre no cubierta con subsidios a la demanda residente en el municipio de Sopetrán</t>
  </si>
  <si>
    <t>Prestación de servicios de salud de baja complejidad o de primer nivel de atenciónpara la  población pobre no cubierta con subsidios a la demanda residente en el municipio de Vigía del Fuerte</t>
  </si>
  <si>
    <t>Prestación de servicios de salud de baja complejidad o de primer nivel de atención para la  población pobre no cubierta con subsidios a la demanda residente en el municipio de Toledo</t>
  </si>
  <si>
    <t>Prestación de servicios de salud de baja complejidad o de primer nivel de atención para la  población pobre no cubierta con subsidios a la demanda residente en el municipio de Tarazá</t>
  </si>
  <si>
    <t>Prestación de servicios de salud de baja complejidad o de primer nivel de atención para la  población pobre no cubierta con subsidios a la demanda residente en el municipio de Gómez Plata</t>
  </si>
  <si>
    <t xml:space="preserve">Prestar los servicios de atención psiquiátrica integral y asistencia social a las personas que sean declaradas jurídicamente inimputables por trastorno mental o inmadurez psicológica. </t>
  </si>
  <si>
    <t>Nación</t>
  </si>
  <si>
    <t>Prestación de  servicios de salud de mediana complejidad a la población infantil, y servicios autorizados por la Secretaria Seccional de Salud y Protección Social de Antioquia, dirigidos a la población pobre de Antioquia no cubierta con subsidios a la demanda. CLÍNICA NOEL FUNDACIÓN</t>
  </si>
  <si>
    <t>Prestación de servicios de salud de baja complejidad o de primer nivel de atención para la  población pobre no cubierta con subsidios a la demanda residente en el municipio de Puerto Berrío</t>
  </si>
  <si>
    <t>Prestar servicios de apoyo logístico para realizar la asesoría, asistencia técnica a los actores del Sistema General de Seguridad Social en Salud del Departamento de Antioquia</t>
  </si>
  <si>
    <t>Conceder el uso y goce de espacios físicos de aproximadamente un (1) metro cuadrado dentro de las repetidoras Cerro Azul, Padre Amaya, Concordia, El Pital y Repetidora El Sol  propiedad de EDATEL S.A E.S.P, ubicadas en los Municipios de Turbo, Medellín, Concordia, Dabeiba y Caracolí, respectivamente, así como autorizar la colocación de una (1) antena externa en las torres de cada repetidora.</t>
  </si>
  <si>
    <t xml:space="preserve">Realizar el mantenimiento general del helicóptero Bell 407 HK 4213G.  </t>
  </si>
  <si>
    <t>N.A</t>
  </si>
  <si>
    <t>Carlos Eduardo Guerra Sua-Profesional Esp-3600161-carlos.guerrasua@antioquia.gov.co</t>
  </si>
  <si>
    <t>Realizar Mantenimiento general del Avión Cessna 206 HK 3657G</t>
  </si>
  <si>
    <t>Realizar Mantenimiento general del Avión Cessna 208 Grand Caravan EX</t>
  </si>
  <si>
    <t>Mantenimiento, reparación y provisión de repuestos de los equipos médicos, odontológicos y de emergencia, de propiedad del Programa Aéreo de Salud – SSSA</t>
  </si>
  <si>
    <t>Prestar servicios como PILOTO del Helicóptero Bell 407 propiedad del Departamento de Antioquia – SSSA</t>
  </si>
  <si>
    <t>Prestar servicios como PILOTO del Avión Cessna 208 de propiedad del Departamento de Antioquia – SSSA.</t>
  </si>
  <si>
    <t>Nacionalizar el avión Cessna 208 EX</t>
  </si>
  <si>
    <t xml:space="preserve">Arrendar un inmueble que servirá como sede de trabajo para los funcionarios de la Dirección de Factores de Riesgo de la Secretaria Seccional de Salud y Protección Social de Antioquia en el municipio Sopetran </t>
  </si>
  <si>
    <t>11.5 meses</t>
  </si>
  <si>
    <t>Arrendar un inmueble que servirá como sede de trabajo para los funcionarios de la Dirección de Factores de Riesgo de la Secretaria Seccional de Salud y Protección Social de Antioquia en el municipio Uramita</t>
  </si>
  <si>
    <t>Arrendar un inmueble que servirá como sede de trabajo para los funcionarios de la Dirección de Factores de Riesgo de la Secretaria Seccional de Salud y Protección Social de Antioquia en el municipio de Hispania</t>
  </si>
  <si>
    <t xml:space="preserve">Arrendar un inmueble que servirá como sede de trabajo para los funcionarios de la Dirección de Factores de Riesgo de la Secretaria Seccional de Salud y Protección Social de Antioquia en el municipio de Amaga </t>
  </si>
  <si>
    <t>Arrendar un inmueble que servirá como sede de trabajo para los funcionarios de la Dirección de Factores de Riesgo de la Secretaria Seccional de Salud y Protección Social de Antioquia en el municipio de Valparaiso</t>
  </si>
  <si>
    <t>Arrendar un inmueble que servirá como sede de trabajo para los funcionarios de la Dirección de Factores de Riesgo de la Secretaria Seccional de Salud y Protección Social de Antioquia en el municipio de Pueblorico</t>
  </si>
  <si>
    <t>Arrendar un inmueble que servirá como sede de trabajo para los funcionarios de la Dirección de Factores de Riesgo de la Secretaria Seccional de Salud y Protección Social de Antioquia en el municipio Santuario</t>
  </si>
  <si>
    <t>Arrendar un inmueble que servirá como sede de trabajo para los funcionarios de la Dirección de Factores de Riesgo de la Secretaria Seccional de Salud y Protección Social de Antioquia en el municipio el Carmen de Viboral</t>
  </si>
  <si>
    <t>Arrendar un inmueble que servirá como sede de trabajo para los funcionarios de la Dirección de Factores de Riesgo de la Secretaria Seccional de Salud y Protección Social de Antioquia en el municipio Guatape</t>
  </si>
  <si>
    <t>Arrendar un inmueble que servirá como sede de trabajo para los funcionarios de la Dirección de Factores de Riesgo de la Secretaria Seccional de Salud y Protección Social de Antioquia en el municipio San Pedro de Uraba</t>
  </si>
  <si>
    <t>Arrendar un inmueble que servirá como sede de trabajo para los funcionarios de la Dirección de Factores de Riesgo de la Secretaria Seccional de Salud y Protección Social de Antioquia en el municipio Chigorodo</t>
  </si>
  <si>
    <t>Arrendar un inmueble que servirá como sede de trabajo para los funcionarios de la Dirección de Factores de Riesgo de la Secretaria Seccional de Salud y Protección Social de Antioquia en el municipio de Necocli</t>
  </si>
  <si>
    <t>Arrendar un inmueble que servirá como sede de trabajo para los funcionarios de la Dirección de Factores de Riesgo de la Secretaria Seccional de Salud y Protección Social de Antioquia en el municipio de Turbo</t>
  </si>
  <si>
    <t>10 Meses</t>
  </si>
  <si>
    <t>Recursos Propios</t>
  </si>
  <si>
    <t>Maria Piedad Martinez Galeano</t>
  </si>
  <si>
    <t>Elaborar y entregar carnets para los operadores de equipos de rayos X inscritos en la Secretaría Seccional de Salud y Protección Social de Antioquia</t>
  </si>
  <si>
    <t>Fortalecer la vigilancia epidemiológica de los factores de riesgo de plaguicidas en municipios bananeros del Departamento de Antioquia</t>
  </si>
  <si>
    <t>Rosendo Orozco</t>
  </si>
  <si>
    <t>Reparación de microscopios de la Red de Microscopia y Estereoscopios</t>
  </si>
  <si>
    <t>Selección abreviada</t>
  </si>
  <si>
    <t>Contratar un Operador de la Unidad Móvil Quirúrgica Veterinaria (Animóvil), para ejecutar  el programa de control natal en la población canina y felina de los municipios del Departamento de Antioquia</t>
  </si>
  <si>
    <t xml:space="preserve">Adquirir reactivos Colilert para determinar la presencia o ausencia de Coliformes Totales y Fecales en agua de consumo humano de los acueductos rurales </t>
  </si>
  <si>
    <t>Elaborar recetarios oficiales para la prescripción de medicamentos de control especial, acorde con las especificaciones técnicas determinadas por la Secretaria Seccional de Salud y Protección Social de Antioquia</t>
  </si>
  <si>
    <t>Luis Carlos Gaviria González</t>
  </si>
  <si>
    <t>Contratar un Abogado para adelantar procesos administrativos sancionatorios de medicamentos de control especial del Fondo Rotatorio de Estupefacientes de Antioquia</t>
  </si>
  <si>
    <t>Contratar un Químico Farmacéutico para el desarrollo del programa de Farmacovigilancia del Fondo Rotatorio de Estupefacientes de Antioquia</t>
  </si>
  <si>
    <t>Contratar un Químico Farmacéutico para el desarrollo del programa de Farmacodependencia del Fondo Rotatorio de Estupefacientes de Antioquia</t>
  </si>
  <si>
    <t>Prestar los servicios profesionales, técnicos y logísticos para apoyar la gestión territorial en la costrucción de política pública de discapacidad</t>
  </si>
  <si>
    <t>Diana Marcela Quiceno Pareja
383 53 89
marcelaquiceno8@hotmail.com</t>
  </si>
  <si>
    <t>Apoyar el desarrollo de acciones de salud pública a cargo del municipio, en el marco de la Estrategia de Atención Primaria en Salud en el municipio de Caucasia</t>
  </si>
  <si>
    <t>Entrenamiento en Medicinas Tradicionales y Alternativas para los Equipos Básicos de Salud</t>
  </si>
  <si>
    <t>Suministrar reactivos para análisis de muestras de Leptospira en el Laboratorio Departamental de Salud Pública</t>
  </si>
  <si>
    <t>Suministrar medios de cultivo y colorantes para las áreas de microbiología y micobacterias del Laboratorio Departamental Salud Pública de Antioquia</t>
  </si>
  <si>
    <t>Suministrar reactivos para análisis de muestras y control de calidad del dengue en el Laboratorio Departamental de Salud Pública de la SSSA</t>
  </si>
  <si>
    <t>Suministrar los reactivos indispensables para realizar las pruebas diagnósticas y de control de calidad para TSH neonatal en papel de filtro como apoyo a la vigilancia y control sanitarios</t>
  </si>
  <si>
    <t>Suministrar los reactivos indispensables para realizar las pruebas de diagnóstico a las enfermedades inmunoprevenibles de interés en Salud Pública</t>
  </si>
  <si>
    <t>Suministrar reactivos para Diagnóstico y Control de Calidad de Eventos de Interés en Salud Pública del Área de Virología como apoyo a la Vigilancia y Control Sanitarios del Departamento</t>
  </si>
  <si>
    <t>Realizar mantenimiento preventivo y correctivo a los equipos de nitrógeno y de grasa marca VELP del área de fisicoquímica del LDSP</t>
  </si>
  <si>
    <t>Realizar mantenimiento preventivo y correctivo para el equipo analizador ultrasónico de leches del área de físicoquimico del LDSP</t>
  </si>
  <si>
    <t>Realizar mantenimiento preventivo, correctivo y calibración para el equipo de espectrofotómetro ultravioleta visible del área físicoquimico del LDSP</t>
  </si>
  <si>
    <t>Realizar mantenimiento preventivo, correctivo, entrenamiento y montaje de técnicas para el equipo espectrofotómetro de absorción atómica del área de físicoquimico del LDSP</t>
  </si>
  <si>
    <t>Suministrar Cepas ATCC para control de calidad a la red de microbiología clínica, alimentos y bancos de sangre</t>
  </si>
  <si>
    <t>Rentas cedidas</t>
  </si>
  <si>
    <t>Cooperar para la implementación del servicio de telemedicina en la ESE Hospital Guillermo Gaviria Correa del municipio de Caicedo</t>
  </si>
  <si>
    <t xml:space="preserve">Cooperar para la implementación del servicio de telemedicina en la ESE Hospital San Bartolomé del municipio de Murindó </t>
  </si>
  <si>
    <t>Cooperar para la implementación del servicio de telemedicina en la ESE Hospital Iván Restrepo Gómez del municipio de Urrao</t>
  </si>
  <si>
    <t>Cooperar para la implementación del servicio de telemedicina en la ESE Hospital San Juan de Dios del municipio de Sonsón</t>
  </si>
  <si>
    <t>Cooperar para la implementación del servicio de telemedicina en la ESE Hospital Municipal San Roque del municipio de San Roque</t>
  </si>
  <si>
    <t>Cooperar para la implementación del servicio de telemedicina en la ESE Hospital Atrato Medio Antioqueño del municipio de Vigía del Fuerte</t>
  </si>
  <si>
    <t>Cooperar para la implementación del servicio de telemedicina en la ESE Hospital San Rafael del municipio de Santo Domingo</t>
  </si>
  <si>
    <t>Cooperar para la implementación del servicio de telemedicina en la ESE Hospital Pedro Nel Cardona del municipio de Arboletes</t>
  </si>
  <si>
    <t>Cooperar para la implementación del servicio de telemedicina en la ESE Hospital Octavio Olivares del municipio de Puerto Nare</t>
  </si>
  <si>
    <t>Prestar el servicio de apoyo logístico para brindar asesoría y asistencia técnica en salud a las DLS, IPS, y demás actores del Sistema General de Seguridad  Social en Salud del Departamento de Antioquia.</t>
  </si>
  <si>
    <t xml:space="preserve">Claudia Patricia Vergara Montoya - Técnica Área Salud - 383 98 19 -claudia.vergara@antioquia.gov.co
</t>
  </si>
  <si>
    <t>Arrendamiento de un local que servirá como sede de trabajo para los funcionarios del Equipo Técnico Regional de la Subregión de Urabá - Sede Municipio de Apartadó</t>
  </si>
  <si>
    <t>8.5 meses</t>
  </si>
  <si>
    <t xml:space="preserve">10 meses </t>
  </si>
  <si>
    <t>Concurso de Méritos</t>
  </si>
  <si>
    <t xml:space="preserve">Contratación Directa </t>
  </si>
  <si>
    <t>Realizar el mantenimiento preventivo, correctivo, calibración de equipos y suministro de repuestos para los equipos de la cadena de frío de la SSSA</t>
  </si>
  <si>
    <t>Prestar el servicio de monitoreo de los sistemas de alarma de las sedes alternas de la SSSA (Almacén y Programa Aéreo de Salud)</t>
  </si>
  <si>
    <t>0-1010</t>
  </si>
  <si>
    <t>Régimen especial</t>
  </si>
  <si>
    <t>Régimen Especial</t>
  </si>
  <si>
    <t>Mayo</t>
  </si>
  <si>
    <t>APROBADA</t>
  </si>
  <si>
    <t>Agosto</t>
  </si>
  <si>
    <t xml:space="preserve">Licenciamiento de software para extracción, monitoreo de datos
</t>
  </si>
  <si>
    <t>JORGE ENRIQUE CAÑAS GIRALDO
Asesor
Fijo: 383 8659 86 51
jorge.canas@antioquia.gov.co</t>
  </si>
  <si>
    <t>11,5 meses</t>
  </si>
  <si>
    <t>Pablo Alfonso Duran Socha, 3835102, pablo.duran@antioquia.gov.co</t>
  </si>
  <si>
    <t>Prestación de servicios profesionales y de apoyo a la gestión, para ejecutar un plan de descongestión en las actividades y trámites de la Secretaría de Minas, a través del apoyo jurídico y técnico que se requiera para tal fin</t>
  </si>
  <si>
    <t>Julio</t>
  </si>
  <si>
    <t>Diseño y construcción subestación de policía El Tigre - Vegachí</t>
  </si>
  <si>
    <t xml:space="preserve">ENERO </t>
  </si>
  <si>
    <t xml:space="preserve">6 MESES </t>
  </si>
  <si>
    <t>Fondo Especial</t>
  </si>
  <si>
    <t>Interventoría Técnica, Legal, Financiera, Ambiental y Administrativa para la ejecución de las obras de Diseño y Construcción de la Subestación de Policía en el corregimiento El Tigre del municipio Vegachí - Antioquia</t>
  </si>
  <si>
    <t>Diseño y contrucción subestación de policía Labores - Belmira</t>
  </si>
  <si>
    <t>IINTERVENTORÍA TÉCNICA, LEGAL, FINANCIERA, AMBIENTAL Y ADMINISTRATIVA PARA LA EJECUCIÓN DE LAS OBRAS DE DISEÑO Y CONSTRUCCIÓN DE LA SUBESTACIÓN DE POLICÍA EN EL CORREGIMIENTO LABORES DEL MUNICIPIO BELMIRA - ANTIOQUIA</t>
  </si>
  <si>
    <t xml:space="preserve">MARZO </t>
  </si>
  <si>
    <t>Diseño y Construcción de la Subestación de Policía en el corregimiento de Minas del municipio de Amagá</t>
  </si>
  <si>
    <t xml:space="preserve">FEBRERO </t>
  </si>
  <si>
    <t>Interventoría diseño y construcción subestación de policía Minas - Amagá</t>
  </si>
  <si>
    <t xml:space="preserve">Suministro de Combustible para los vehiculos automotores adscritos a la fuerza publica y/o judicial en el Departamento de Antioquia </t>
  </si>
  <si>
    <t>Contrato interadministrativo para la prestación de servicios de instalación de la infraestructura tecnológica, mantenimiento, actualización y soporte de la plataforma Seguridad en Línea, para los municipios de las subregiones del oriente, occidente y suroeste antioqueño</t>
  </si>
  <si>
    <t xml:space="preserve">10 meses 11 dias </t>
  </si>
  <si>
    <t xml:space="preserve">Adquisicion de vehiculos con destinacion a actividades de seguridad y organismos judiciales en el departamento de antioquia </t>
  </si>
  <si>
    <t>contrato interadministrativo para el fortalecimiento de los esquemas de seguridad de los honorables Diputados de la Asamblea de Antioquia</t>
  </si>
  <si>
    <t>Servicio de empresa de servicios temporales para la realización de actividades de sostenibilidad y seguimiento en los proyectos de inversión adscritos a la Secretaría de Gobierno de Antioquia</t>
  </si>
  <si>
    <t>Fondo Especial - Ordinarios</t>
  </si>
  <si>
    <t>Convenio de asociación para la realización de la segunda versión de la encuesta de percepción de la seguridad en Antioquia</t>
  </si>
  <si>
    <t>Regimen especial</t>
  </si>
  <si>
    <t xml:space="preserve">Contrato Interadministrativo para la sostenibilidad y seguimiento al proyecto Derechos Humanos y Atención Integral a la Población Víctima del Conflicto Armado </t>
  </si>
  <si>
    <t>Convenio de asociacion para la Prestación de servicios para el fortalecimiento del Sistema de Responsabilidad Penal para Adolescentes, mediante el pago de cupos en el Centro Acogida</t>
  </si>
  <si>
    <t xml:space="preserve">Contrato interadministrativo para satisfacer las necesidades de regulación del tránsito y transporte para la aplicación de la normatividad e implementación de actividades de prevención vial </t>
  </si>
  <si>
    <t xml:space="preserve">2 meses y medio </t>
  </si>
  <si>
    <t>Servicio para dar soporte técnico de póliza y actualización del Software de información  QX TRANSITO liberadas por QUIPUX S.A.S.</t>
  </si>
  <si>
    <t xml:space="preserve">Suministro de viveres para la preparacion de raciones alimentarias de los internos de la carcel departamental de antioquia yarumito - itagui </t>
  </si>
  <si>
    <t xml:space="preserve">ABRIL </t>
  </si>
  <si>
    <t>Servicio de transporte público, especial, terrestre para la Registraduría Nacional del Estado Civil en Antioquia, con el acompañamiento de un representante de la Dirección de Apoyo Institucional y de Acceso a la Justicia</t>
  </si>
  <si>
    <t>Suministro de tiquetes aéreos para la Registraduría Nacional del Estado Civil en Antioquia</t>
  </si>
  <si>
    <t>Suministro de Alimentación para la Registraduría Nacional del Estado Civil en Antioquia</t>
  </si>
  <si>
    <t xml:space="preserve">7 MESES Y MEDIO </t>
  </si>
  <si>
    <t xml:space="preserve">Marzo </t>
  </si>
  <si>
    <t>Recursos de PIHI - EPM no incorporados al presupuesto de la Secretaría de Gobierno</t>
  </si>
  <si>
    <t xml:space="preserve">3 Meses </t>
  </si>
  <si>
    <t xml:space="preserve">Minima Cuantia </t>
  </si>
  <si>
    <t>Adquisición de Kits para atención humanitaria - Dapard</t>
  </si>
  <si>
    <t xml:space="preserve">Compra de semovientes mulares con monturas y aparejos con sus respectivos accesorios </t>
  </si>
  <si>
    <t>Suministro de vehículos y equipos de informática con destinación a actividades tendientes a la búsqueda de personas desaparecidas por parte de la Fiscalía General de la Nación – Seccional Antioquia,</t>
  </si>
  <si>
    <t xml:space="preserve">2 meses </t>
  </si>
  <si>
    <t>Suministro de combustible para la fuerza publica y/o judicial en el municipio de ANDES Antioquia</t>
  </si>
  <si>
    <t>Suministro de combustible para la fuerza publica y/o judicial en el municipio de APARTADO Antioquia</t>
  </si>
  <si>
    <t>Suministro de combustible para la fuerza publica y/o judicial en el municipio de SEGOVIA Antioquia</t>
  </si>
  <si>
    <t>Suministro de combustible para la fuerza publica y/o judicial en el municipio dePUERTO BERRIO Antioquia</t>
  </si>
  <si>
    <t xml:space="preserve">Suministro de combustible para la fuerza publica y/o judicial en el municipio de SANTA FE DE ANTIOQUIA </t>
  </si>
  <si>
    <t>Suministro de combustible para la fuerza publica y/o judicial en el municipio de RIONEGRO  Antioquia</t>
  </si>
  <si>
    <t xml:space="preserve">Prestar los servicios como cocinero(a) para la preparacion y suministro de alimentos para los internos de la carcel departamental de Yarumito </t>
  </si>
  <si>
    <t xml:space="preserve">11 meses </t>
  </si>
  <si>
    <t>Brindar asesoría y asistencia técnica para la implementación puesta en marcha, sostenibilidad y seguimiento de del Plan de Comunicación Pública Perceptual favorable al empoderamiento de las Mujeres</t>
  </si>
  <si>
    <t>enero</t>
  </si>
  <si>
    <t>Realizar Jornadas de formación y acompañamiento a mentoras del Programa Mujeres Digitales</t>
  </si>
  <si>
    <t>Prestar los servicios profesionales  para desarrollo del Plan Departamental de Prevención del Embarazo Adolescente en Antioquia en temas de movilización social.</t>
  </si>
  <si>
    <t>Prestar los servicios profesionales para el  desarrollo del Plan Departamental de Prevención del Embarazo Adolescente en temas educativos.</t>
  </si>
  <si>
    <t>Prestar los servicios profesionales para el  desarrollo del Plan Departamental de Prevención del Embarazo Adolescente en temas sociales</t>
  </si>
  <si>
    <t xml:space="preserve">Aunar esfuerzos para la ejecución de acciones propias del Programa “Mujeres Digitales”. </t>
  </si>
  <si>
    <t>Actividad Academica de socialización de la Política Pública de Equidad de Género en el marco de los 15 años de la Secretría de Equidad de Género para las Mujeres de las Gobernación</t>
  </si>
  <si>
    <t>Realizar el “Día de la Madre Comunitaria” 2015</t>
  </si>
  <si>
    <t>Junio</t>
  </si>
  <si>
    <t xml:space="preserve">9 Meses </t>
  </si>
  <si>
    <t xml:space="preserve">Abril </t>
  </si>
  <si>
    <t>Realizar censo poblacional a las comunidades indígenas en diferentes municipios del departamento de Antioquia</t>
  </si>
  <si>
    <t xml:space="preserve">6 Meses </t>
  </si>
  <si>
    <t>Fondo Especial de Desarrollo Indigena de Antioquia - FEDI, Creado mediante ordenanza Nro.30 de 1990, restructurado por Decreto Nro.2478 de 1995, tiene por objeto la financiacion y cofinanciacion de programas y proyectos para el desarrollo integral de las poblaciones indígenas del departamento. Administrado por el Gobernador del Departamento o  su delegado, Gerencia Indigena - Gerente,  dos delegados indigenas de la Asociacion de Cabildos Indigenas de Antioquia  OIA, entre otros, previa concertacion.</t>
  </si>
  <si>
    <t xml:space="preserve">Otro Tipo </t>
  </si>
  <si>
    <t xml:space="preserve">Adquisicion de predios o mejoras, estudios para constitucion, ampliacion o saneamiento de resguardos. (previa concertacion en el CODEIN - Comite departamental de desarrollo indigena, creado por decreto Nro.1310 de 1984. </t>
  </si>
  <si>
    <t xml:space="preserve">4 Meses </t>
  </si>
  <si>
    <t xml:space="preserve">Ordenamiento Territorial Cristiania (previa concertacion en el CODEIN - Comite departamental de desarrollo indigena, creado por decreto Nro.1310 de 1984. </t>
  </si>
  <si>
    <t xml:space="preserve">Fortalecimietno autoridades indígenas con actualizacion de normatividad intrna y jurisdiciión propia (previa concertacion en el CODEIN - Comite departamental de desarrollo indigena, creado por decreto Nro.1310 de 1984. </t>
  </si>
  <si>
    <t xml:space="preserve">Contratar el Mantenimiento y Adecuación de los bienes inmuebles propiedad del Departamento de Antioquia. </t>
  </si>
  <si>
    <t>Minima Cuantia</t>
  </si>
  <si>
    <t>Contratar la prestacion de servicios de avaluos comerciales para los bienes propiedad del Departamento de Antioquia</t>
  </si>
  <si>
    <t>Contratar intermediario de seguros, para que preste la asesoría integral en la administración, contratación y manejo de las pólizas que constituyen el programa de seguros que legalmente sea o llegare a ser responsable el departamento de antioquia, de acuerdo a las ramas y coberturas durante la vigencia 2015 - 2016</t>
  </si>
  <si>
    <t>Concurso de Meritos</t>
  </si>
  <si>
    <t>Prestación de servicios profesionales para apoyar el proceso de selección del intermediario de seguros.</t>
  </si>
  <si>
    <t>Contratacion Directa</t>
  </si>
  <si>
    <t>Contratar el programa General de Seguros de los bienes propios por los cuales son legalmente responsables EL DEPARTAMENTO DE ANTIOQUIA Y LA CONTRALORÌA GENERAL DE ANTIOQUIA, dentro del territorio nacional</t>
  </si>
  <si>
    <t>Licitacion Publica</t>
  </si>
  <si>
    <t>arrendamiento de bodegas para la Dirección de Bienes</t>
  </si>
  <si>
    <t>Arrendamiento de Bodegas para la Dirección de  Rentas Departamentales</t>
  </si>
  <si>
    <t>contratar los servicios de grúa , transporte  para bienes, vehículo y maquinaria de propiedad del departamento de Antioquia que se encuentre en territorio nacional</t>
  </si>
  <si>
    <t>Contratar el arrendamiento de la Plataforma de Medios de Pago “Place to Pay”</t>
  </si>
  <si>
    <t>11 meses y 18 días</t>
  </si>
  <si>
    <t>Prestar bajo la modalidad de Outsourcing, el servicio de sistematización y automatización para el control integral del impuesto de los productos sujetos al pago de impuesto al consumo y/o participación. Así mismo, la validación, impresión, entrega, trazabilidad y plataforma de consulta de elementos de señalización de los mismos.</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</si>
  <si>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</si>
  <si>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Contrato de Prestación de servicios de apoyo a la gestión entre el Departamento de Antioquia y la Cámara de Comercio del Aburrá Sur, para la liquidación y recaudo del impuesto de registro y la estampilla prodesarrollo.</t>
  </si>
  <si>
    <t>11 MESES Y 23 DÍAS</t>
  </si>
  <si>
    <t>Contrato de Prestación de servicios de apoyo a la gestión entre el Departamento de Antioquia y la Cámara de Comercio de Magdalena Medio y Nordeste Antioqueño, para la liquidación y recaudo del impuesto de registro y estampilla prodesarrollo.</t>
  </si>
  <si>
    <t>Contrato de Prestación de servicios de apoyo a la gestión entre el Departamento de Antioquia y la Cámara de Comercio de Medellín para Antioquia, para la liquidación y recaudo del impuesto de registro y la Estampilla prodesarrollo.</t>
  </si>
  <si>
    <t>Contrato de Prestación de servicios de apoyo a la gestión entre el Departamento de Antioquia y la Cámara de Comercio del Oriente Antioqueño, para la liquidación y recaudo del impuesto de registro y estampilla prodesarrollo.</t>
  </si>
  <si>
    <t>Contrato de Prestación de servicios de apoyo a la gestión entre el Departamento de Antioquia y la Cámara de Comercio de Urabá, para la liquidación y recaudo del impuesto de registro y la estampilla prodesarrollo.</t>
  </si>
  <si>
    <t>Contrato interadministrativo para apoyar a la Dirección de Rentas en la operación y matenimiento de la estrategia de Fortalecimiento de las Rentas como Fuente de Inversión Social</t>
  </si>
  <si>
    <t>Ordinarios y destinación especifica</t>
  </si>
  <si>
    <t>JORGE ANDRÉS LÓPEZ RENDÓN</t>
  </si>
  <si>
    <t>Realizar la actualización de la valoración de empresa Edatel S.A E.S.P</t>
  </si>
  <si>
    <t>ordinarios</t>
  </si>
  <si>
    <t>Santiago Morales Quijano - santiago.morales@antioquia.gov.co - 3839245</t>
  </si>
  <si>
    <t xml:space="preserve">Prestar el servicio de Hosting dedicado para alojar el sistema de información web de la Estrategia Departamental de Atención Integral a la Primera Infancia - Buen Comienzo Antioquia.​
</t>
  </si>
  <si>
    <t>Minima cuantía</t>
  </si>
  <si>
    <t>Prestar servicios profesionales especializados para la gestión jurídica de la Estrategia de Atención Integral a la Primera Infancia.</t>
  </si>
  <si>
    <t>10,5 meses</t>
  </si>
  <si>
    <t>Prestar servicios especializados para la estructuración, seguimiento y monitoreo de costos de la Estrategia de Atención Integral a la Primera Infancia.</t>
  </si>
  <si>
    <t>Prestar servicios profesionales especializados para el fortalecimiento al componente de salud de la Estrategia de Atención Integral a la Primera Infancia.</t>
  </si>
  <si>
    <t xml:space="preserve">Prestar el servicio de atención integral a madres gestantes, lactantes, niños y niñas hasta los 5 años de edad en condiciones de vulnerabilidad, bajo las modalidades familiar e institucional en el municipio de Abejorral.​ </t>
  </si>
  <si>
    <t>Nivel Nacional</t>
  </si>
  <si>
    <t>Prestar el servicio de atención integral a madres gestantes, lactantes, niños y niñas hasta los 5 años de edad en condiciones de vulnerabilidad, bajo la modalidadad familiar en el municipio de Marinilla</t>
  </si>
  <si>
    <t>Prestar el servicio de atención integral a madres gestantes, lactantes, niños y niñas hasta los 5 años de edad en condiciones de vulnerabilidad, bajo la modalidadad familiar en el municipio de Frontino</t>
  </si>
  <si>
    <t>Prestar el servicio de atención integral a madres gestantes, lactantes, niños y niñas hasta los 5 años de edad en condiciones de vulnerabilidad, bajo la modalidadad familiar en el municipio de Puerto Berrio</t>
  </si>
  <si>
    <t>Prestar el servicio de atención integral a madres gestantes, lactantes, niños y niñas hasta los 5 años de edad en condiciones de vulnerabilidad, bajo la modalidadad familiar en el municipio de Sonsón</t>
  </si>
  <si>
    <t xml:space="preserve">Nivel Nacional </t>
  </si>
  <si>
    <t>Aunar esfuerzos para la promoción del desarrollo infantil temprano en los municipios de Rionegro y la Ceja, bajo la modalidad institucional y familiar, en el marco de la estrategia De Cero a Siempre.</t>
  </si>
  <si>
    <t>Aunar esfuerzos para la promoción del desarrollo infantil temprano en el municipio de El Bagre, bajo la modalidad familiar, en el marco de la estrategia De Cero a Siempre.</t>
  </si>
  <si>
    <t>Aunar esfuerzos para la promoción del desarrollo infantil temprano en el municipio de El Retiro bajo la modalidad familiar e instituional, en el marco de la estrategia De Cero a Siempre.</t>
  </si>
  <si>
    <t>Aunar esfuerzos para la promoción del desarrollo infantil temprano en el municipio de Nechí bajo la modalidad familiar e institucional, en el marco de la estrategia De Cero a Siempre.</t>
  </si>
  <si>
    <t>Aunar esfuerzos para la promoción del desarrollo infantil temprano en el municipio de Tarazá, bajo la modalidad familiar, en el marco de la estrategia De Cero a Siempre.</t>
  </si>
  <si>
    <t>Aunar esfuerzos para la promoción del desarrollo infantil temprano en el municipio de La Ceja, bajo la modalidad instituional, en el marco de la estrategia De Cero a Siempre.</t>
  </si>
  <si>
    <t>Aunar esfuerzos para la promoción del desarrollo infantil temprano en el municipio de El Carmen de Viboral, bajo la modalidad institucional, en el marco de la estrategia De Cero a Siempre.</t>
  </si>
  <si>
    <t>Aunar esfuerzos para la promoción del desarrollo infantil temprano en el municipio de Apartadó y Chigorodó, bajo la modalidad institucional, en el marco de la estrategia De Cero a Siempre.</t>
  </si>
  <si>
    <t>Aunar esfuerzos para la promoción del desarrollo infantil temprano en el municipio de La Unión, bajo la modalidad familiar, en el marco de la estrategia De Cero a Siempre.</t>
  </si>
  <si>
    <t>Aunar esfuerzos para la promoción del desarrollo infantil temprano en el Departamento de Antioquia  en el marco de la estrategia De Cero a Siempre.</t>
  </si>
  <si>
    <t>Aunar esfuerzos para la promoción del desarrollo infantil temprano en las subregiones del Valle de Aburrá y Bajo Cauca bajo la modalidad familiar, en el marco de la estrategia De Cero a Siempre.</t>
  </si>
  <si>
    <t>Aunar esfuerzos para la promoción del desarrollo infantil temprano en la región del Nordeste bajo la modalidad familiar  e institucional, en el marco de la estrategia De Cero a Siempre.</t>
  </si>
  <si>
    <t>Aunar esfuerzos para la promoción del desarrollo infantil temprano en las subregiones de Magdalena Medio, Occidente, Suroeste y el municipio de Yolombó,  bajo la modalidad familiar  e institucional, en el marco de la estrategia De Cero a Siempre.</t>
  </si>
  <si>
    <t>Aunar esfuerzos para la promoción del desarrollo infantil temprano en el municipio de San Rafael bajo la modalidad institucional, en el marco de la estrategia De Cero a Siempre.</t>
  </si>
  <si>
    <t>Aunar esfuerzos para la promoción del desarrollo infantil temprano en los municipios de Apartadó y Turbo bajo la modalidad institucional, en el marco de la estrategia De Cero a Siempre.</t>
  </si>
  <si>
    <t>Aunar esfuerzos para la promoción del desarrollo infantil temprano en el municipio de Dabeiba bajo la modalidad institucional, en el marco de la estrategia De Cero a Siempre.</t>
  </si>
  <si>
    <t>Aunar esfuerzos para la promoción del desarrollo infantil temprano en el municipio de Santuario, bajo la Modalidad Familiar- APS, en el marco de la estrategia de Cero a Siempre.</t>
  </si>
  <si>
    <t>Prestar servicios para la promoción del desarrollo infantil temprano en el municipio de Betulia, y Concordia, bajo la Modalidad  Familiar - APS, en el marco de la estrategia de Cero a Siempre.</t>
  </si>
  <si>
    <t>Aunar esfuerzos para la promoción del desarrollo infantil temprano en el municipio de Yolombó, bajo la Modalidad Familiar- APS, en el marco de la estrategia de Cero a Siempre.</t>
  </si>
  <si>
    <t>Aunar esfuerzos para la promoción del desarrollo infantil temprano en el municipio de San Roque, bajo la Modalidad Familiar- APS, en el marco de la estrategia de Cero a Siempre.</t>
  </si>
  <si>
    <t>Aunar esfuerzos para la promoción del desarrollo infantil temprano en el municipio de San Luis y Puertotriunfo, bajo la Modalidad Familiar- APS, en el marco de la estrategia de Cero a Siempre.</t>
  </si>
  <si>
    <t>Aunar esfuerzos para la promoción del desarrollo infantil temprano en el municipio de Necoclí, bajo la Modalidad Familiar- APS, en el marco de la estrategia de Cero a Siempre.</t>
  </si>
  <si>
    <t>Prestar servicios para la promoción del desarrollo infantil temprano en el municipio de Nechí, bajo la Modalidad  Familiar - APS, en el marco de la estrategia de Cero a Siempre.</t>
  </si>
  <si>
    <t>Prestar servicios para la promoción del desarrollo infantil temprano en el municipio de Venecia, bajo la Modalidad  Familiar - APS, en el marco de la estrategia de Cero a Siempre.</t>
  </si>
  <si>
    <t>Aunar esfuerzos para la promoción del desarrollo infantil temprano en el municipio de Santa Barbara, bajo la Modalidad Familiar- APS, en el marco de la estrategia de Cero a Siempre.</t>
  </si>
  <si>
    <t>Aunar esfuerzos para la promoción del desarrollo infantil temprano en el municipio de Alejandría, bajo la Modalidad Familiar- APS, en el marco de la estrategia de Cero a Siempre.</t>
  </si>
  <si>
    <t>Aunar esfuerzos para la promoción del desarrollo infantil temprano en el municipio de Caldas, bajo la Modalidad Familiar- APS, en el marco de la estrategia de Cero a Siempre.</t>
  </si>
  <si>
    <t>Aunar esfuerzos para la promoción del desarrollo infantil temprano en el municipio de La Pintada, bajo la Modalidad Familiar- APS, en el marco de la estrategia de Cero a Siempre.</t>
  </si>
  <si>
    <t>Aunar esfuerzos para la promoción del desarrollo infantil temprano en el municipio de Arboletes, bajo la Modalidad Familiar- APS, en el marco de la estrategia de Cero a Siempre.</t>
  </si>
  <si>
    <t>Aunar esfuerzos para la promoción del desarrollo infantil temprano en el municipio de Sonsón, bajo la Modalidad Familiar- APS, en el marco de la estrategia de Cero a Siempre.</t>
  </si>
  <si>
    <t>Aunar esfuerzos para la promoción del desarrollo infantil temprano en el municipio de San Andrés de Cuerquia, bajo la Modalidad Familiar- APS, en el marco de la estrategia de Cero a Siempre.</t>
  </si>
  <si>
    <t>Aunar esfuerzos para la promoción del desarrollo infantil temprano en el municipio de Heliconia, bajo la Modalidad Familiar- APS, en el marco de la estrategia de Cero a Siempre.</t>
  </si>
  <si>
    <t>Aunar esfuerzos para la promoción del desarrollo infantil temprano en el municipio de Betania, bajo la Modalidad Familiar- APS, en el marco de la estrategia de Cero a Siempre.</t>
  </si>
  <si>
    <t>Aunar esfuerzos para la promoción del desarrollo infantil temprano en el municipio de Yalí, bajo la Modalidad Familiar- APS, en el marco de la estrategia de Cero a Siempre.</t>
  </si>
  <si>
    <t>Aunar esfuerzos para la promoción del desarrollo infantil temprano en el municipio de Carepa, bajo la Modalidad Familiar- APS, en el marco de la estrategia de Cero a Siempre.</t>
  </si>
  <si>
    <t>Prestar servicios para la promoción del desarrollo infantil temprano en el municipio de La Unión, bajo la Modalidad Institucional, en el marco de la estrategia de Cero a Siempre.</t>
  </si>
  <si>
    <t>Aunar esfuerzos para la promoción del desarrollo infantil temprano en el municipio de Apartadó y Carepa bajo la modalidad familiar - APS, en el marco de la estrategia De Cero a Siempre.</t>
  </si>
  <si>
    <t>Prestar servicios para la promoción del desarrollo infantil temprano en el municipio de Guarne, bajo la Modalidad  Familiar- APS e institucional, en el marco de la estrategia de Cero a Siempre.</t>
  </si>
  <si>
    <t>Aunar esfuerzos para la promoción del desarrollo infantil temprano en el municipio de el Peñol, bajo la Modalidad  Familiar-APS e institucional, en el marco de la estrategia de Cero a Siempre.</t>
  </si>
  <si>
    <t>Aunar esfuerzos para la promoción del desarrollo infantil temprano en el municipio de El Bagre, bajo la Modalidad Familiar- APS, en el marco de la estrategia de Cero a Siempre.</t>
  </si>
  <si>
    <t>Aunar esfuerzos para la promoción del desarrollo infantil temprano en el municipio de Cisneros, bajo la Modalidad Familiar- APS, en el marco de la estrategia de Cero a Siempre.</t>
  </si>
  <si>
    <t>Aunar esfuerzos para la promoción del desarrollo infantil temprano en el municipio de Vegachí, bajo la Modalidad Familiar- APS, en el marco de la estrategia de Cero a Siempre.</t>
  </si>
  <si>
    <t>Aunar esfuerzos para la promoción del desarrollo infantil temprano en el municipio de Urrao, bajo la Modalidad Familiar- APS, en el marco de la estrategia de Cero a Siempre.</t>
  </si>
  <si>
    <t>Aunar esfuerzos para la promoción del desarrollo infantil temprano en el municipio de San Vicente bajo la Modalidad  Familiar-APS e institucional, en el marco de la estrategia de Cero a Siempre.</t>
  </si>
  <si>
    <t>Aunar esfuerzos para la promoción del desarrollo infantil temprano en el municipio de Remedios, bajo la Modalidad Familiar- APS, en el marco de la estrategia de Cero a Siempre.</t>
  </si>
  <si>
    <t>Aunar esfuerzos para la promoción del desarrollo infantil temprano en el municipio de Abejorral, bajo la Modalidad Familiar- APS, en el marco de la estrategia de Cero a Siempre.</t>
  </si>
  <si>
    <t>Aunar esfuerzos para la promoción del desarrollo infantil temprano en el municipio de Murindó, bajo la Modalidad Familiar- APS, en el marco de la estrategia de Cero a Siempre.</t>
  </si>
  <si>
    <t>Aunar esfuerzos para la promoción del desarrollo infantil temprano en el municipio de Jericó, bajo la Modalidad Familiar- APS, en el marco de la estrategia de Cero a Siempre.</t>
  </si>
  <si>
    <t>Aunar esfuerzos para la promoción del desarrollo infantil temprano en el municipio de Caramanta, bajo la Modalidad Familiar- APS, en el marco de la estrategia de Cero a Siempre.</t>
  </si>
  <si>
    <t>Prestar Servicios para la promoción del desarrollo infantil temprano en el municipio de Frontino, bajo la Modalidad Familiar- APS, en el marco de la estrategia de Cero a Siempre.</t>
  </si>
  <si>
    <t>Aunar esfuerzos para la promoción del desarrollo infantil temprano en el municipio de Angelópolis, bajo la Modalidad Familiar- APS, en el marco de la estrategia de Cero a Siempre.</t>
  </si>
  <si>
    <t>Aunar esfuerzos para la promoción del desarrollo infantil temprano en el municipio de Vigia del Fuerte, bajo la Modalidad Familiar- APS, en el marco de la estrategia de Cero a Siempre.</t>
  </si>
  <si>
    <t>Prestar servicios para la promoción del desarrollo infantil temprano en el municipio de Concepción, bajo la Modalidad Familiar - APS, en el marco de la estrategia de Cero a Siempre.</t>
  </si>
  <si>
    <t>Prestar servicios para la promoción del desarrollo infantil temprano en el municipio de Frontino, bajo la Modalidad  Familiar - APS, en el marco de la estrategia de Cero a Siempre.</t>
  </si>
  <si>
    <t>Aunar esfuerzos para la promoción del desarrollo infantil temprano en el municipio de San Jerónimo, bajo la Modalidad Familiar- APS, en el marco de la estrategia de Cero a Siempre.</t>
  </si>
  <si>
    <t>Prestar servicios para la promoción del desarrollo infantil temprano en el municipio de Támesis, bajo la Modalidad  Familiar- APS e institucional, en el marco de la estrategia de Cero a Siempre.</t>
  </si>
  <si>
    <t>Aunar esfuerzos para la promoción del desarrollo infantil temprano en el municipio de Zaragoza, bajo la Modalidad Familiar- APS, en el marco de la estrategia de Cero a Siempre.</t>
  </si>
  <si>
    <t>Aunar esfuerzos para la promoción del desarrollo infantil temprano en el municipio de Jardín, bajo la Modalidad Familiar- APS, en el marco de la estrategia de Cero a Siempre.</t>
  </si>
  <si>
    <t>Aunar esfuerzos para la promoción del desarrollo infantil temprano en el municipio de Anorí, bajo la Modalidad Familiar- APS, en el marco de la estrategia de Cero a Siempre.</t>
  </si>
  <si>
    <t>Prestar servicios para la promoción del desarrollo infantil temprano en el municipio de Fredonia, bajo la Modalidad  Familiar - APS, en el marco de la estrategia de Cero a Siempre.</t>
  </si>
  <si>
    <t>Aunar esfuerzos para la promoción del desarrollo infantil temprano en el municipio de Nariño, bajo la Modalidad Familiar- APS, en el marco de la estrategia de Cero a Siempre.</t>
  </si>
  <si>
    <t>Aunar esfuerzos para la promoción del desarrollo infantil temprano en el municipio de Guatapé, bajo la Modalidad Familiar- APS e institucional, en el marco de la estrategia de Cero a Siempre.</t>
  </si>
  <si>
    <t>Prestar servicios para la promoción del desarrollo infantil temprano en el municipio de Giraldo, bajo la Modalidad  Familiar - APS, en el marco de la estrategia de Cero a Siempre.</t>
  </si>
  <si>
    <t>Aunar esfuerzos para la promoción del desarrollo infantil temprano en el municipio de Pueblo Rico, bajo la Modalidad Familiar- APS, en el marco de la estrategia de Cero a Siempre.</t>
  </si>
  <si>
    <t>Aunar esfuerzos para la promoción del desarrollo infantil temprano en los  municipios de Arboletes, Carepa, Chigorodo, Necoclí, San Juan de Urabá, San Pedro de Urabá, Turbo, Vigía del Fuerte, Murindo, bajo la modalidad Familiar y la modalidad institucional en el marco de la estrategia De Cero a Siempre.</t>
  </si>
  <si>
    <t>Aunar esfuerzos para la promoción del desarrollo infantil temprano en el municipio de Abriaquí, Anzá, Olaya, Santa Fe de Antioquia, bajo la Modalidad Familiar- APS, en el marco de la estrategia de Cero a Siempre.</t>
  </si>
  <si>
    <t>Aunar esfuerzos para la promoción del desarrollo infantil temprano en el municipio de Amalfí, bajo la Modalidad Familiar- APS, en el marco de la estrategia de Cero a Siempre.</t>
  </si>
  <si>
    <t>Aunar esfuerzos para la promoción del desarrollo infantil temprano en el municipio de Andes, bajo la Modalidad Familiar- APS, en el marco de la estrategia de Cero a Siempre.</t>
  </si>
  <si>
    <t>Aunar esfuerzos para la promoción del desarrollo infantil temprano en el municipio de Angostura, bajo la Modalidad Familiar- APS, en el marco de la estrategia de Cero a Siempre.</t>
  </si>
  <si>
    <t>Aunar esfuerzos para la promoción del desarrollo infantil temprano en el municipio de Liborina, bajo la Modalidad Familiar- APS, en el marco de la estrategia de Cero a Siempre.</t>
  </si>
  <si>
    <t>Prestar servicios para la promoción del desarrollo infantil temprano en el municipio de Sabanalarga, bajo la Modalidad  Familiar - APS, en el marco de la estrategia de Cero a Siempre.</t>
  </si>
  <si>
    <t>Prestar servicios para la promoción del desarrollo infantil temprano en el municipio de Mutatá, bajo la Modalidad Familiar- APS e institucional, en el marco de la estrategia de Cero a Siempre.</t>
  </si>
  <si>
    <t>Aunar esfuerzos para la promoción del desarrollo infantil temprano en el municipio de San Francisco, bajo la Modalidad Familiar- APS, en el marco de la estrategia de Cero a Siempre.</t>
  </si>
  <si>
    <t>Aunar esfuerzos para la promoción del desarrollo infantil temprano en el municipio de Entrerríos, bajo la Modalidad Familiar- APS, en el marco de la estrategia de Cero a Siempre.</t>
  </si>
  <si>
    <t>Prestar servicios para la promoción del desarrollo infantil temprano en el municipio de Tarso, bajo la Modalidad Familiar- APS, en el marco de la estrategia de Cero a Siempre.</t>
  </si>
  <si>
    <t>Aunar esfuerzos para la promoción del desarrollo infantil temprano en el municipio de Salgar, bajo la Modalidad Familiar- APS, en el marco de la estrategia de Cero a Siempre.</t>
  </si>
  <si>
    <t>Aunar esfuerzos para la promoción del desarrollo infantil temprano en el municipio de Guadalupe, bajo la Modalidad Familiar- APS, en el marco de la estrategia de Cero a Siempre.</t>
  </si>
  <si>
    <t>Aunar esfuerzos para la promoción del desarrollo infantil temprano en el municipio de Campamento, bajo la Modalidad Familiar- APS, en el marco de la estrategia de Cero a Siempre.</t>
  </si>
  <si>
    <t>Aunar esfuerzos para la promoción del desarrollo infantil temprano en el municipio de Gómez Plata, bajo la Modalidad Familiar- APS, en el marco de la estrategia de Cero a Siempre.</t>
  </si>
  <si>
    <t>Prestar servicios para la promoción del desarrollo infantil temprano en el municipio de Turbo, bajo la Modalidad  Familiar - APS, en el marco de la estrategia de Cero a Siempre.</t>
  </si>
  <si>
    <t>Aunar esfuerzos para la promoción del desarrollo infantil temprano en el municipio de Yondó, bajo la Modalidad Familiar- APS, en el marco de la estrategia de Cero a Siempre.</t>
  </si>
  <si>
    <t>Aunar esfuerzos para la promoción del desarrollo infantil temprano en el municipio de Ituango, bajo la Modalidad Familiar- APS, en el marco de la estrategia de Cero a Siempre.</t>
  </si>
  <si>
    <t>Aunar esfuerzos para la promoción del desarrollo infantil temprano en el municipio de cáceres, bajo la Modalidad Familiar- APS, en el marco de la estrategia de Cero a Siempre.</t>
  </si>
  <si>
    <t>Aunar esfuerzos para la promoción del desarrollo infantil temprano en el municipio de San Pedro De Los Milagros, bajo la Modalidad Familiar- APS, en el marco de la estrategia de Cero a Siempre.</t>
  </si>
  <si>
    <t>Aunar esfuerzos para la promoción del desarrollo infantil temprano en el municipio de San pedro de Urabá, bajo la Modalidad Familiar- APS, en el marco de la estrategia de Cero a Siempre.</t>
  </si>
  <si>
    <t>Aunar esfuerzos para la promoción del desarrollo infantil temprano en el municipio de Segovia, bajo la Modalidad Familiar- APS, en el marco de la estrategia de Cero a Siempre.</t>
  </si>
  <si>
    <t>Aunar esfuerzos para la promoción del desarrollo infantil temprano en el municipio de Tarazá, bajo la Modalidad Familiar- APS, en el marco de la estrategia de Cero a Siempre.</t>
  </si>
  <si>
    <t>Aunar esfuerzos para la promoción del desarrollo infantil temprano en el municipio de Peque, bajo la Modalidad Familiar- APS, en el marco de la estrategia de Cero a Siempre.</t>
  </si>
  <si>
    <t>Aunar esfuerzos para la promoción del desarrollo infantil temprano en el municipio de Ciudad Bolivar, bajo la Modalidad Familiar- APS, en el marco de la estrategia de Cero a Siempre.</t>
  </si>
  <si>
    <t>Aunar esfuerzos para la promoción del desarrollo infantil temprano en el municipio de Girardota, bajo la Modalidad Familiar- APS, en el marco de la estrategia de Cero a Siempre.</t>
  </si>
  <si>
    <t>Prestar servicios para la promoción del desarrollo infantil temprano en el municipio de Bello, bajo la Modalidad  Familiar - APS, en el marco de la estrategia de Cero a Siempre.</t>
  </si>
  <si>
    <t>Aunar esfuerzos para la promoción del desarrollo infantil temprano en el municipio de Valpariso, bajo la Modalidad Familiar- APS, en el marco de la estrategia de Cero a Siempre.</t>
  </si>
  <si>
    <t>Aunar esfuerzos para la promoción del desarrollo infantil temprano en el municipio de Barbosa, bajo la Modalidad Familiar- APS, en el marco de la estrategia de Cero a Siempre.</t>
  </si>
  <si>
    <t>Aunar esfuerzos para la promoción del desarrollo infantil temprano en el municipio de Briceño, bajo la Modalidad Familiar- APS, en el marco de la estrategia de Cero a Siempre.</t>
  </si>
  <si>
    <t>Aunar esfuerzos para la promoción del desarrollo infantil temprano en el municipio de Valdivia, bajo la Modalidad Familiar- APS, en el marco de la estrategia de Cero a Siempre.</t>
  </si>
  <si>
    <t>Aunar esfuerzos para la promoción del desarrollo infantil temprano en el municipio de Concordia, bajo la Modalidad Familiar- APS, en el marco de la estrategia de Cero a Siempre.</t>
  </si>
  <si>
    <t>Aunar esfuerzos para la promoción del desarrollo infantil temprano en las subregiones de Magdalena Medio, Occidente, Suroeste, el municipio de Amalfi y Yolombó,  bajo la modalidad familiar  e institucional, en el marco de la estrategia De Cero a Siempre.</t>
  </si>
  <si>
    <t>Prestar servicios para la promoción del desarrollo infantil temprano en el municipio de Belmira, bajo la Modalidad  Familiar - APS, en el marco de la estrategia de Cero a Siempre.</t>
  </si>
  <si>
    <t>Aunar esfuerzos para la promoción del desarrollo infantil temprano en el municipio de Caicedo, bajo la Modalidad Familiar- APS, en el marco de la estrategia de Cero a Siempre.</t>
  </si>
  <si>
    <t>Aunar esfuerzos para la promoción del desarrollo infantil temprano en el municipio de Chigorodó, bajo la Modalidad Familiar- APS, en el marco de la estrategia de Cero a Siempre.</t>
  </si>
  <si>
    <t>Aunar esfuerzos para la promoción del desarrollo infantil temprano en el municipio de Copacabana, bajo la Modalidad Familiar- APS, en el marco de la estrategia de Cero a Siempre.</t>
  </si>
  <si>
    <t>Aunar esfuerzos para la promoción del desarrollo infantil temprano en el municipio de Donmatías, bajo la Modalidad Familiar- APS, en el marco de la estrategia de Cero a Siempre.</t>
  </si>
  <si>
    <t>Aunar esfuerzos para la promoción del desarrollo infantil temprano en el municipio de Puerto Nare, bajo la Modalidad Familiar- APS, en el marco de la estrategia de Cero a Siempre.</t>
  </si>
  <si>
    <t>Prestar servicios para la promoción del desarrollo infantil temprano en el municipio de San Juan De Urabá, bajo la Modalidad Familiar- APS, en el marco de la estrategia de Cero a Siempre.</t>
  </si>
  <si>
    <t>Aunar esfuerzos para la promoción del desarrollo infantil temprano en el municipio de Toledo, bajo la Modalidad Familiar- APS, en el marco de la estrategia de Cero a Siempre.</t>
  </si>
  <si>
    <t>Aunar esfuerzos para la promoción del desarrollo infantil temprano en el municipio de Buritica, bajo la Modalidad Familiar- APS, en el marco de la estrategia de Cero a Siempre.</t>
  </si>
  <si>
    <t>Aunar esfuerzos para la promoción del desarrollo infantil temprano en el municipio de Toledo, bajo la Modalidad Familiar- APS, en el marco de la estrategia de Cero a Siempre</t>
  </si>
  <si>
    <t>Aunar esfuerzos para la promoción del desarrollo infantil temprano en la subregión de suroeste y el municipio de Itagui, bajo la modalidad familiar, en el marco de la estrategia De Cero a Siempre</t>
  </si>
  <si>
    <t>Aunar esfuerzos para la promoción del desarrollo infantil temprano en la subregion de Urabá bajo la modalidad institucional, en el marco de la estrategia De Cero a Siempre</t>
  </si>
  <si>
    <t>Aunar esfuerzos con el fin de asesorar y fortalecer en procesos de participación, etnodesarrollo, etnoeducación y autoreconocimiento a las comunidades afrodescendientes del Departamento de Antioquia.</t>
  </si>
  <si>
    <t>Regimen Especial (Ley 489)</t>
  </si>
  <si>
    <t>Suministrar víveres para la preparación de raciones alimentarias del Programa de Alimentación Escolar-PAE en Antioquia</t>
  </si>
  <si>
    <t>165 dias calendario</t>
  </si>
  <si>
    <t>LICITACION PUBLICA</t>
  </si>
  <si>
    <t>Esteban Gallego - Director de Gestion- 9751
esteban.gallego@antioquia.gov.co</t>
  </si>
  <si>
    <t>180 dias calendario</t>
  </si>
  <si>
    <t>Realizar interventoría integral a los contratos y/o convenios celebrados por la Gerencia de Seguridad Alimentaria y Nutricional - MANA para garantizar la atención del programa de alimentación escolar.</t>
  </si>
  <si>
    <t>210 dias</t>
  </si>
  <si>
    <t>CONCURSO DE MERITOS</t>
  </si>
  <si>
    <t>ORDINARIOS</t>
  </si>
  <si>
    <t>Iliana Maria Pineda Echeverri- Directora Administrativa- 9751
iliana.pineda@antioquia.gov.co</t>
  </si>
  <si>
    <t>Prestación de los servicios de acompañamiento técnico y administrativo para la ejecución, seguimiento y evaluación de los componentes del Plan Departamental de Seguridad Alimentaria y Nutricional de Antioquia, liderado por la Gerencia de Seguridad Alimentaria y Nutricional de Antioquia- MANÁ</t>
  </si>
  <si>
    <t>CONTRATACIÓN DIRECTA</t>
  </si>
  <si>
    <t>Suministro de insumos agropecuarios para la implementación de huertas de autoconsumo con familias en riesgo de inseguridad alimentaria en el Departamento de Antioquia</t>
  </si>
  <si>
    <t>CARLOS ANDRES ESCOBAR DIEZ- LIDER GESTOR - carlos.escobar@antioquia.gov.co Tel: 3838685</t>
  </si>
  <si>
    <t>Aunar esfuerzos tecnicos y financieros para el desarrollo de la educación ambiental y la implementación de la Politica Nacional de Educación Ambiental, en el marco de las insitutucionalidades de asesoría y coordinación del comité interinstitucional de educación ambiental del Departamento de Antioquia."CIDEA"</t>
  </si>
  <si>
    <t>Aunar esfuerzos técnicos, administrativos y humanos, con el fin de implementar estrategias para el desarrollo sostenible en las regiones de interés común en el Departamento de Antioquia</t>
  </si>
  <si>
    <t>Aunar esfuerzos para el Fortalecimiento de la educación ambiental mediante “La Jornada de Reforestación Sembremos Antioquia”</t>
  </si>
  <si>
    <t>SUMINISTRAR GAS GLP, NECESARIO PARA LOS MONTACARGAS DE LA FLA. Y LA CALDERA PORTÁTIL.</t>
  </si>
  <si>
    <t>Diez Meses</t>
  </si>
  <si>
    <t>Natalia Ruiz Lozano
Líder Gestor Contr.
Natalia.ruiz@fla.com.co.  Tel: 3837022</t>
  </si>
  <si>
    <t>PRESTAR SERVICIOS PROFESIONALES PARA APOYO A LA SUPERVISIÓN A LOS CONTRATOS QUE SEAN ASGINADOS DE LA SUBGERENCIA DE PRODUCCION.</t>
  </si>
  <si>
    <t>Once Meses</t>
  </si>
  <si>
    <t>80101703</t>
  </si>
  <si>
    <t>AFILIAR A LA FLA. AL INSTITUTO COLOMBIANO DE NORMAS TÉCNICAS Y CERTIFICACIÓN (ICONTEC)</t>
  </si>
  <si>
    <t>PRESTAR EL SERVICIO DE AUDITORÍA EXTERNA DE CERTIFICACIÓN DE CALIDAD DE LOS PRODUCTOS DE LA FLA..</t>
  </si>
  <si>
    <t>Dos Meses</t>
  </si>
  <si>
    <t>SUMINISTRAR ENVASE DE VIDRIO PARA LOS PRODUCTOS DE LA FLA.</t>
  </si>
  <si>
    <t>Siete Meses</t>
  </si>
  <si>
    <t>24122002</t>
  </si>
  <si>
    <t>SUMINISTRAR ENVASE PET</t>
  </si>
  <si>
    <t>24121500</t>
  </si>
  <si>
    <t>SUMINISTRAR CAJAS DE CARTÓN</t>
  </si>
  <si>
    <t>14111537</t>
  </si>
  <si>
    <t>SUMINISTRAR ETIQUETAS, CONTRAETIQUETAS, COLLARINES</t>
  </si>
  <si>
    <t>41115703</t>
  </si>
  <si>
    <t>SUMINISTRAR GASES PARA CROMATOGRAFIA</t>
  </si>
  <si>
    <t>COMPRAR UN TANQUE EN ACERO INOXIDABLE DE 125M3 PARA ALMACENAMIENTO DE AGUA DE LA FLA.</t>
  </si>
  <si>
    <t>Seis Meses</t>
  </si>
  <si>
    <t>COMPRAR UNA MAQUINA ETIQUETADORA AUTOADHESIVA PARA LA LINEA 2</t>
  </si>
  <si>
    <t>Tres Meses</t>
  </si>
  <si>
    <t>24121513</t>
  </si>
  <si>
    <t>SUMINISTRAR TINTAS CON SUS ADITIVOS Y LIMPIADORES PARA MARCACIÓN DE PRODUCTOS DE LA FLA.</t>
  </si>
  <si>
    <t>31201610</t>
  </si>
  <si>
    <t>Nueve Meses</t>
  </si>
  <si>
    <t>SUMINISTRAR GASES INDUSTRIALES PARA LOS PROCESOS DE ENVASADO, PREPARACIÓN Y MANTENIMIENTO DE LA FLA</t>
  </si>
  <si>
    <t>70151602</t>
  </si>
  <si>
    <t>SUMINISTRAR ESENCIA 1, 2 Y 3 PARA HUILA</t>
  </si>
  <si>
    <t>73152101</t>
  </si>
  <si>
    <t>PRESTAR SERVICIO DE MANTENIMIENTO DE MONTACARGAS (INCLUYE REPUESTOS)</t>
  </si>
  <si>
    <t>Ocho Meses</t>
  </si>
  <si>
    <t>PRESTAR SERVICIO DE MANTENIMIENTO PREVENTIVO Y CORRECTIVO INCLUIDO REPUESTOS ETIQUETADORA KOSME LINEA DE ENVASADO 2</t>
  </si>
  <si>
    <t xml:space="preserve">PRESTAR SERVICIO DE MANTENIMIENTO CORRECTIVO LINEA DE ENVASADO 3 </t>
  </si>
  <si>
    <t>marzo</t>
  </si>
  <si>
    <t>PRESTAR SERVICIO DE MANTENIMIENTO COMPRESOR KAESER</t>
  </si>
  <si>
    <t>PRESTAR SERVICIO DE MANTENIMIENTO DE RED CONTRAINCENDIOS FLA</t>
  </si>
  <si>
    <t>PRESTAR SERVICIO DE COLOCACIÓN DE FUNDAS TERMOENCOGIBLES IMPRESAS CON TUNEL DE VAPOR PARA EMPAQUE DE PRODUCTOS DE LA FLA, INCLUYE EL SUMINISTRO DE FUNDAS.</t>
  </si>
  <si>
    <t>SUMINISTRAR ALCOHOL EXTRANEUTRO</t>
  </si>
  <si>
    <t>50151513 70151602</t>
  </si>
  <si>
    <t>SUMINISTRAR ACEITE ESENCIAL DE ANÍS Y ANETOL</t>
  </si>
  <si>
    <t>50161814</t>
  </si>
  <si>
    <t>SUMINISTRAR AZÚCAR REFINADA</t>
  </si>
  <si>
    <t>12164502</t>
  </si>
  <si>
    <t>SUMINISTRAR  SABOR GREEN FRUIT BLEND GN-104-028-3 Y  SABOR MANDARIN WITH BERRY GO-598-577-9</t>
  </si>
  <si>
    <t xml:space="preserve">SUMINISTRAR INSUMOS QUÍMICOS Y COLORES PARA LA PREPARACIÓN DE ALCOPOPS </t>
  </si>
  <si>
    <t>SUMINISTRAR CARAMELO PARA BEBIDAS</t>
  </si>
  <si>
    <t>PRESTAR SERVICIO DE MANTENIMIENTO Y BOBINADO DE MOTORES ELECTRICOS</t>
  </si>
  <si>
    <t>40101700
40101800</t>
  </si>
  <si>
    <t>COMPRA DE 4 INTERCAMBIADORES DE PLACAS PARA EL ÁREA DE PROCESOS</t>
  </si>
  <si>
    <t>SUMINISTRAR SELLOS MECANICOS PARA LOS EQUIPOS DE LA FLA.</t>
  </si>
  <si>
    <t>SUMINISTRAR CADENAS Y ELEMENTOS DE TRANSPORTADOR PARA LA FLA.</t>
  </si>
  <si>
    <t>COMPRA DE REPUESTOS PARA EL MANTENIMIENTO DE RED CONTRAINCENDIOS FLA</t>
  </si>
  <si>
    <t>84111603</t>
  </si>
  <si>
    <t>Cuatro Meses</t>
  </si>
  <si>
    <t>SUMINISTRO DE REPUESTOS NECESARIOS PARA REALIZAR LOS MANTENIMIENTOS PREVENTIVOS Y CORRECTIVOS DE LOS EQUIPOS DE IMPRESION VIDEOJET EN EL AREA DE ENVASADO</t>
  </si>
  <si>
    <t>SUMINISTRAR RODAMIENTOS Y RETENEDORES PARA LA FLA.</t>
  </si>
  <si>
    <t>SUMINISTRAR CAUCHOS Y PLÁSTICOS PARA LA FLA.</t>
  </si>
  <si>
    <t>SUMINISTRAR REPUESTOS PARA CONMUTADORES, INTERRUPTORES, RELÉ Y ACCESORIOS PARA MONTAJES DE LA FLA.</t>
  </si>
  <si>
    <t>SUMINISTRAR REPUESTOS PARA PARTES NEUMATICAS LINEAS DE ENVASADO DE LA FLA.</t>
  </si>
  <si>
    <t>SUMINISTRAR REPUESTOS PARA INSTRUMENTACIÓN Y AUTOMATIZACIÓN DE LOS EQUIPOS DE LA FLA.</t>
  </si>
  <si>
    <t>SUMINISTRAR TUBERÍAS, VÁLVULAS, ACCESORIOS PARA LOS PROCESOS DE LA FLA.</t>
  </si>
  <si>
    <t>SUMINISTRAR TORNILLERÍA PARA LOS MANTENIMIENTOS DE LA FLA.</t>
  </si>
  <si>
    <t>SUMINISTRAR PIEZAS DE DESGASTE PARA LA FLA.</t>
  </si>
  <si>
    <t>SUMINISTRAR INSUMOS Y MATERIALES CONSUMIBLES PARA MANTENIMIENTO (GASES,SOLDADURA, LUBRICANTES EN AEROSOL, SILICONA, PEGANTES ENTRE OTROS)</t>
  </si>
  <si>
    <t>SUMINISTRAR ACEITES, GRASAS Y LUBRICANTES</t>
  </si>
  <si>
    <t>SUMINISTRAR JABÓN LUBRICANTES CADENAS</t>
  </si>
  <si>
    <t>SUMINSTRAR FILTROS (TALEGO, CARTUCHOS, ENTRE OTROS)</t>
  </si>
  <si>
    <t>40161804</t>
  </si>
  <si>
    <t>SUMINISTRAR PLACAS FLTRANTES AGUARDIENTE Y RON</t>
  </si>
  <si>
    <t>COMPRAR BÁSCULA PARA ZONA DE PT ENTREGA DE ENVASADORA A OPERADOR LOGÍSTICO</t>
  </si>
  <si>
    <t xml:space="preserve">COMPRAR HIDROLAVADORA PARA MANTENIMIENTO INDUSTRIAL </t>
  </si>
  <si>
    <t>COMPRAR TERMÓMETROS DE MÁXIMOS Y MÍNIMOS PARA ALMACENAMIENTO FLA</t>
  </si>
  <si>
    <t>80101700</t>
  </si>
  <si>
    <t xml:space="preserve">PRESTAR EL SERVICIO DE  AUDITORÍA EXTERNA DE RENOVACIÓN BASC </t>
  </si>
  <si>
    <t>Cinco Meses</t>
  </si>
  <si>
    <t>PRESTAR EL SERVICIO DE AUDITORÍA EXTERNA DE RECERTIFICACIÓN AL SISTEMA DE GESTIÓN DE LA CALIDAD DE LA FÁBRICA DE LICORES DE ANTIOQUIA, CERTIFICADO BAJO LA NORMA NTC ISO 9001:2008.</t>
  </si>
  <si>
    <t>PRESTAR SERVICIO DE AUDITORÍA DE VIGILANCIA Y AMPLIACIÓN DEL ALCANCE POR PARTE DE EL ONAC PARA LA NORMA NTC:ISO/IEC 17025</t>
  </si>
  <si>
    <t>81141501</t>
  </si>
  <si>
    <t>PRESTAR SERVICIO DE ENSAYOS DE APTITUD INTERLABORATORIOS NACIONAL</t>
  </si>
  <si>
    <t>PRESTAR SERVICIO DE ENSAYOS DE APTITUD INTERLABORATORIOS INTERNACIONAL</t>
  </si>
  <si>
    <t>PRESTAR EL SERVICIO DE MANTENIMIENTO PREVENTIVO Y CALIBRACIÓN DE LOS EQUIPOS DE DESIONIZACIÓN DE AGUA CASCADA IX Y RO MARCA PALL DE LA OFICINA DE LABORATORIO DE LA FÁBRICA DE LICORES Y ALCOHOLES DE ANTIOQUIA LAB-FLA.</t>
  </si>
  <si>
    <t>50192403</t>
  </si>
  <si>
    <t>SUMINISTRAR MIEL RESIDUAL</t>
  </si>
  <si>
    <t>12161901</t>
  </si>
  <si>
    <t>SUMINISTRAR ANTIESPUMANTE</t>
  </si>
  <si>
    <t>12352300
13101904
51191802
51171606</t>
  </si>
  <si>
    <t>SUMINISTRAR INSUMOS QUIMICOS NUTRIENTES PARA LEVADURA USADA EN FERMENTACIÓN</t>
  </si>
  <si>
    <t>SUMINISTRAR INSUMOS QUIMICOS PARA LA OPERACIÓN DE CALDERAS</t>
  </si>
  <si>
    <t>12352301</t>
  </si>
  <si>
    <t>SUMINISTRAR ACIDO SULFÚRICO TIPO A Y AL 98%</t>
  </si>
  <si>
    <t>12352316</t>
  </si>
  <si>
    <t>SUMINISTRAR SODA CÁUSTICA LIQUIDA</t>
  </si>
  <si>
    <t>41122400</t>
  </si>
  <si>
    <t>SUMINISTRAR REACTIVOS Y CONSUMIBLES PARA LABORATORIO</t>
  </si>
  <si>
    <t>PRESTAR SERVICIO DE MANTENIMIENTO PREVENTIVO DE EQUIPOS DEL LABORATORIO DE ASEGURAMIENTO DE LA CALIDAD</t>
  </si>
  <si>
    <t>81101600
81101700</t>
  </si>
  <si>
    <t>PRESTAR SERVICIO DE  MANTENIMIENTO PREVENTIVO Y CORRECTIVO A 3 SISTEMAS DE PESAJE EN LINEA DE LA FLA.</t>
  </si>
  <si>
    <t>CALIBRACIONES EQUIPOS (METROLOGÍA) PARA LA FABRICA DE LICORES Y ALCOHOLES DE ANTIOQUIA</t>
  </si>
  <si>
    <t>47101605</t>
  </si>
  <si>
    <t>SUMIISTRO DE ALGUICIDAS, BACTERICIDA Y JABÓN BIODEGRADABLE PARA LIMPIEZA DE RELLENOS DE TORES DE ENFRIAMIENTO</t>
  </si>
  <si>
    <t>41121800</t>
  </si>
  <si>
    <t>SUMINISTRAR VIDRIERIA PARA LABORATORIOS</t>
  </si>
  <si>
    <t>CARACTERIZAR LOS VERTIMIENTOS-EMISIONES Y RESIDUOS SÓLIDOS</t>
  </si>
  <si>
    <t>SUMINISTRAR ELEMENTOS E INSUMOS INDUSTRIALES PARA PLAN DE ASEO Y LIMPIEZA PLANTA DE PRODUCCIÓN</t>
  </si>
  <si>
    <t>COMPRAR BONOS REDIMIBLES PARA ESTIMULO EDUCATIVO Y AUXILIO LÁCTEO PARA HIJOS DE ALGUNOS EMPLEADOS DE LA FLA</t>
  </si>
  <si>
    <t>Siete meses</t>
  </si>
  <si>
    <t>PRESTAR EL SERVICIO DE  ASESORÍA PSICOLÓGICA PARA LOS EMPLEADOS DE LA FLA  Y SU GRUPO FAMILIAR.</t>
  </si>
  <si>
    <t>PRESTACIÓN DEL SERVICIO PARA EL DESARROLLO DE UN PROGRAMA DE SENSIBILIZACIÓN EN PROMOCIÓN DE LA SALUD MENTAL E INTERVENCIÓN INDIVIDUAL Y GRUPAL  EMPLEADOS FLA</t>
  </si>
  <si>
    <t>78111602</t>
  </si>
  <si>
    <t>SUMINISTRAR RECARGA EN DINERO EN LA TARJETA CÍVICA PARA SERVIDORES PÚBLICOS DE LA FLA. FLA</t>
  </si>
  <si>
    <t>Once meses</t>
  </si>
  <si>
    <t>CONTRATAR LOS SERVICIOS DE CAPACITACIÓN NO FORMAL EN ARTES Y OFICIOS PARA LOS EMPLEADOS DE LA FLA Y SUS FAMILIARES DIRECTOS</t>
  </si>
  <si>
    <t>CONTRATAR LA PRESTACIÓN DE SERVICIOS DE OPERACIÓN LOGÍSTICA DE ACTIVIDADES DEPORTIVAS Y DE ESPARCIMIENTO PARA LOS SERVIDORES DE LA FLA..</t>
  </si>
  <si>
    <t>PRESTAR EL SERVICIO DE OPERACIÓN LOGÍSTICA DE LAS ACTIVIDADES DE RECREACIÓN (CAMINATAS ECOLÓGICAS Y PESCA) PARA LOS EMPLEADOS DE LA FLA. Y SU GRUPO FAMILIAR.</t>
  </si>
  <si>
    <t>CONTRATAR LA ELABORACIÓN, IMPLEMENTACIÓN Y DESARROLLO DE PROGRAMA DE FORTALECIMIENTO FAMILIAR QUE INCLUYA ACTIVIDADES ENFOCADAS A LOS EMPLEADOS DE LA FLA. Y A SUS FAMILIAS.</t>
  </si>
  <si>
    <t>ADQUIRIR DOTACIÓN E IMPLEMENTOS DEPORTIVOS Y RECREATIVOS PARA LOS EMPLEADOS DE LA FLA..</t>
  </si>
  <si>
    <t>93141507</t>
  </si>
  <si>
    <t>PRESTAR EL SERVICIO TOTAL DE LAS VACACIONES RECREATIVAS PARA LOS HIJOS DE LOS FUNCIONARIOS,INCLUYENDO LA OPERACIÓN LOGISTICA DE LAS ACTIVIDADES QUE COMPRENDE.</t>
  </si>
  <si>
    <t>ADQUIRIR UNIFORMES Y CALZADO DE TRABAJO PARA SERVIDORES DE LA  FLA</t>
  </si>
  <si>
    <t>Cuatro meses</t>
  </si>
  <si>
    <t>COMPRAR DESINFECTANTE Y DESENGRASANTE DE MANOS PARA LA IMPLEMENTACIÓN DE PROGRAMAS DE BUENAS PRÁCTICAS DE MANUFACTURA EN ZONAS DE PRODUCCIÓN, LABORATORIOS Y RESTAURANTE.</t>
  </si>
  <si>
    <t>COMPRAR IMPLEMENTOS PARA EL BOTIQUÍN DE EMERGENCIA DE LA FLA..</t>
  </si>
  <si>
    <t>Un Mes</t>
  </si>
  <si>
    <t>PRESTAR EL SERVICIO DE MANTENIMIENTO DE MEDIDORES DE GASES Y VAPORES PARA LA FABRICA DE LICORES Y ALCOHOLES DE ANTIOQUIA</t>
  </si>
  <si>
    <t>CONTRATAR EL SERVICIO DE VACUNACIÓN CONTRA LA INFLUENZA PARA LOS FUNCIONARIOS DE LA FLA</t>
  </si>
  <si>
    <t>COMPRAR KIT DE SILICONA PARA ELABORACIÓN DE PROTECTORES AUDITIVOS PARA LOS EMPLEADOS DE LA FLA..</t>
  </si>
  <si>
    <t>COMPRAR ELEMENTOS DE PROTECCIÓN PERSONAL PARA LOS EMPLEADOS DE LA FLA.</t>
  </si>
  <si>
    <t>ADQUIRIR E INSTALAR SISTEMAS DE SEGURIDAD PARA TRABAJOS EN ALTURAS EN LA FLA..</t>
  </si>
  <si>
    <t>24141500</t>
  </si>
  <si>
    <t xml:space="preserve">CONTRATAR LA COMPRA DE GAFAS CON MONTURA DE SEGURIDAD Y LENTE RECETADO </t>
  </si>
  <si>
    <t>CONTRATAR EL SERVICIO DE RECARGA Y MANTENIMIENTO DE LOS EXTINTORES, PIPETAS DE OXIGENO Y EQUIPOS DE AUTOCONTENIDO (2 PIPETAS ADICIONALES DE REPUESTO) DE LA FLA</t>
  </si>
  <si>
    <t>CONTRATAR EL SERVICIO DE MANTENIMIENTO DE RADIOS DE COMUNICACIÓN EP 450 Y PRO 3150 (INCLUYE MANO DE OBRA, REPUESTOS Y PARTES)</t>
  </si>
  <si>
    <t>AFILIAR LA FLA AL CONSEJO COLOMBIANO DE SEGURIDAD</t>
  </si>
  <si>
    <t>Un año</t>
  </si>
  <si>
    <t>SUMINISTRAR PERSONAL TEMPORAL NECESARIO PARA EL CUMPLIMIENTO DE LAS DIFERENTES ACTIVIDADES QUE DESEMPEÑAN LAS SUBGERENCIAS DE MERCADEO Y VENTAS, PRODUCCIÓN Y ADMINISTRATIVA DE LA FLA..</t>
  </si>
  <si>
    <t>41113635</t>
  </si>
  <si>
    <t>PRESTAR EL SERVICIO DE CALIBRACION DE BASCULA CAMIONERA</t>
  </si>
  <si>
    <t>PRESTAR EL SERVICIO DE MATENIMIENTO DE  BASCULA CAMIONERA</t>
  </si>
  <si>
    <t>PRESTAR EL SERVICIO DE MANTENIMIENTO, PREVENTIVO Y CORRECTIVO DE AIRES ACONDICIONADOS , CAVAS, FUENTE DE AGUA Y EXTRACTORES DE AIRE.</t>
  </si>
  <si>
    <t>PRESTAR EL SERVICIO DE MANTENIMIENTO PREVENTIVO Y CORRECTIVO DE CAMARAS DE SEGURIDAD</t>
  </si>
  <si>
    <t xml:space="preserve">CONTRATAR SERVICIO DE TRANSPORTE DE PERSONAL </t>
  </si>
  <si>
    <t>SUMINISTRAR MATERIAL LOGISTICO, PROMOCIONAL Y POP.</t>
  </si>
  <si>
    <t>siete Meses</t>
  </si>
  <si>
    <t>80141618</t>
  </si>
  <si>
    <t>PRESTAR EL SERVICIO DE MANTENIMIENTO DE MATERIAL LOGÍSTICO.</t>
  </si>
  <si>
    <t>PRESTAR EL SERVICIO DE MANTENIMIENTO DE BODEGA DE MATERIAL LOGÍSTICO</t>
  </si>
  <si>
    <t>PRESTAR LOS SERVICIOS PARA DAR A CONOCER A TRAVES DE LAS CATAS EL PORTAFOLIO DE PRODUCTOS FLA</t>
  </si>
  <si>
    <t>82101502 82101506</t>
  </si>
  <si>
    <t>PRESTACIÓN DE SERVICIOS PARA PAUTA PUBLICITARIA EN LOS AMOBLAMIENTOS URBANOS CONCESIONADOS A EUCOL S.A. DURANTE EL AÑO 2015.</t>
  </si>
  <si>
    <t>PRESTACIÓN DE SERVICIOS PARA PAUTA PUBLICITARIA EN LOS PARADEROS DE BUSES QUE HACEN PARTE DE MOBILIARIO DE LA CIUDAD DE MEDELLÍN Y CONCESIONADOS A CAS MOBILIARIO S.A.</t>
  </si>
  <si>
    <t>PRESTACIÓN DE SERVICIOS PARA PAUTA PUBLICITARIA EN LAS REVISTAS Y EN LOS PORTALES WEB QUE HACEN PARTE DE PUBLICACIONES SEMANA</t>
  </si>
  <si>
    <t>PRESTACIÓN DE SERVICIOS PARA PAUTA PUBLICITARIA EN LAS REVISTAS DE PROPIEDAD DE INVERSIONES CROMOS S.A.S.</t>
  </si>
  <si>
    <t>55121901 82101504 82101503 82101603</t>
  </si>
  <si>
    <t>PRESTACIÓN DE SERVICIOS PARA PAUTA PUBLICITARIA EN IMPRESOS Y EN LOS PORTALES ON LINE, QUE HACEN PARTE DE LA CASA EDITORIAL EL TIEMPO S.A, DURANTE EL 2015.</t>
  </si>
  <si>
    <t xml:space="preserve"> PRESTACIÓN DE SERVICIOS PUBLICITARIOS DE LAS DIFERENTES MARCAS DE LA FÁBRICA DE LICORES DE ANTIOQUIA EN LAS DIFERENTES PUBLICACIONES DE EDITORIAL TELEVISA.</t>
  </si>
  <si>
    <t>PRESTACIÓN DE SERVICIOS PARA EMISIÓN DE PAUTA PUBLICITARIA DE LAS MARCAS DE LA FLA EN LAS EMISORAS DE PROPIEDAD DE RCN RADIO S.A.</t>
  </si>
  <si>
    <t>PRESTACIÓN DE SERVICIOS PARA EMISIÓN DE PAUTA PUBLICITARIA DE LAS MARCAS DE LA FLA EN LAS EMISORAS DE PROPIEDAD DE CARACOL RADIO S.A.</t>
  </si>
  <si>
    <t>PRESTACIÓN DE SERVICIOS PARA LA EMISIÓN DE PAUTA PUBLICITARIA DE LAS MARCAS DE LA FLA EN LAS EMISORAS DE PROPIEDAD DE LA ORGANIZACIÓN RADIAL OLÍMPICA S.A.</t>
  </si>
  <si>
    <t>PRESTACIÓN DE SERVICIOS PARA PAUTA PUBLICITARIA DE COMERCIALES TELEVISIVOS EN EL CANAL RCN.</t>
  </si>
  <si>
    <t>PRESTACIÓN DE SERVICIOS PARA PAUTA PUBLICITARIA EN TELEVISIÓN EN CANALES COMERCIALIZADOS POR FOX</t>
  </si>
  <si>
    <t>ORIENTACION Y CONTROL DE PAUTA PUBLICITARIA EN MEDIOS DE COMUICACION MASIVOS, ALTERNATIVOS Y PUBLICIDAD A NIVEL REGIONAL NACIONAL  (TELEANTIOQUIA)</t>
  </si>
  <si>
    <t>PRESTAR EL SERVICIOS PUBLICITARIOS  EQUIPO DE CICLISMO ORGULLO ANTIOQUEÑO</t>
  </si>
  <si>
    <t>PRESTAR EL SERVICIO DE MONITOREO DE MEDIOS TRADICIONALES Y REDES SOCIALES</t>
  </si>
  <si>
    <t xml:space="preserve">PRESTAR EL SERVICIO DE CARTELERAS DIGITALES </t>
  </si>
  <si>
    <t>PRESTAR SERVICIOS PROFESIONALES PARA APOYO A LA GESTIÓN DE COMUNICACIÓN AUDIOVISUAL PARA LA FLA.</t>
  </si>
  <si>
    <t>SUMINISTRAR SOUVENIRES PARA ATENDER EVENTOS DE LA FLA</t>
  </si>
  <si>
    <t>Seis meses</t>
  </si>
  <si>
    <t>PRESTAR EL SERVICIO DE IMPRESIÓN DE PIEZAS COMUNICACIONALES: VOLANTES, AFICHES, PAPELERÍA, TARJETAS, PLEGABLES Y OTROS (INCLUYE BOLETINES FLASH Y 29 GRADOS)</t>
  </si>
  <si>
    <t>PRESTAR EL SERVICIO DE APOYO EN LA REVISIÓN PERMANTENTE DE LOS PROCESOS ADMINISTRATIVOS EN EL ATLANTICO</t>
  </si>
  <si>
    <t>PRESTAR EL SERVICIO DE APOYO EN LA REVISIÓN PERMANTENTE DE LOS PROCESOS ADMINISTRATIVOS EN  NORTE DE  SANTANDER</t>
  </si>
  <si>
    <t>FIA</t>
  </si>
  <si>
    <t>RECURSOS ORDINARIOS- CREDITO-DESTINACION ESPECIFICA</t>
  </si>
  <si>
    <t>RECURSOS ORDINARIOS</t>
  </si>
  <si>
    <t>RECURSOS DEL CREDITO</t>
  </si>
  <si>
    <t>RECURSOS ORDINARIOS (680) DESTINACION ESPECIFICA (120)</t>
  </si>
  <si>
    <t>DESTINACIÓN ESPECIFICA</t>
  </si>
  <si>
    <t>4 Meses</t>
  </si>
  <si>
    <t>IDEA</t>
  </si>
  <si>
    <t>5 Meses</t>
  </si>
  <si>
    <t>MEJORAMIENTO, OPTIMIZACIÓN, CONSTRUCCION DE SISTEMAS DE DISPOSICIÓN FINAL DE RESIDUOS SÓLIDOS Y OBRAS COMPLEMENTARIAS DEL PLAN DE ABANDONO EN LOS MUNICIPIOS DEL DEPARTAMENTO DE ANTIOQUIA</t>
  </si>
  <si>
    <t>RECURSOS ORDINARIOS-CREDITO- MUNICIPIOS DESCERTIFICADOS</t>
  </si>
  <si>
    <t>CONVENIO INTERADMINISTRATIVO PARA LA OPTIMIZACION DE LA PLANTA DE TRATAMIENTO DE AGUA POTABLE Y DE LA RED DE ADUCCION EN EL ACUEDUCTO MULTIVEREDAL MANANTIALES EN EL MUNICIPIO DE ENTRERRIOS - ANTIOQUIA</t>
  </si>
  <si>
    <t>7 Meses</t>
  </si>
  <si>
    <t>Maria Lucely Uribe Piedrahita
Directora de Contratación
ext 9049 - of 909 SIF
maria.uribe@antioquia.gov.co</t>
  </si>
  <si>
    <t>Construcción de obras de Mitigación y recuperación Vía Doble Calzada Las Palmas</t>
  </si>
  <si>
    <t>Ordinarios
Específicos</t>
  </si>
  <si>
    <t>Maria Nasly Orozco Arroyave
Directora de Contratación (e)
ext 9049 - of 909 SIF
nasly.orozco@antioquia.gov.co</t>
  </si>
  <si>
    <t>Construcción de obras del túnel del toyo y sus conexiones viales.
Entidades aportantes: INVIAS, Municipio de Medellín, Departamento de Antioquia.</t>
  </si>
  <si>
    <t>126 meses</t>
  </si>
  <si>
    <t>Ordinarios
Modelo Financiero</t>
  </si>
  <si>
    <t>SI</t>
  </si>
  <si>
    <t>Aprobadas</t>
  </si>
  <si>
    <t>Contratar el servicio de control y monitoreo de insectos rastreros, voladores, roedores y animales ponzoñosos en las instalaciones del Tunel Fernando Gomez Martinez - Conexión Vial Guillermo Gaviria Correa</t>
  </si>
  <si>
    <t>Modelo Financiero. 
Recursos en Fiducia provenientes de recaudo de peajes</t>
  </si>
  <si>
    <t>Contratar la prestación de servicios de avalúos corporativos de predios, inmuebles, mejoras constructivas, mejoras vegetales y actividades comerciales, requeridos para la construcción de las conectividades y obras complementarias a los 4.1 km de la conexión vial aburra río cauca.</t>
  </si>
  <si>
    <t>RESERVA IDEA</t>
  </si>
  <si>
    <t>132 meses</t>
  </si>
  <si>
    <t>Contrato interadministrativo para la compra y suministro de materiales de construcción a través del Almacén Virtual de Materiales - AVIMA- de la Epresa de Vivienda de Antioquia - VIVA, para Obras y Proyectos de cofinanciación con los Municipios del Departamento de Antioquia.</t>
  </si>
  <si>
    <t>0-3120</t>
  </si>
  <si>
    <t>Ordinarios
Específicos
0-8114</t>
  </si>
  <si>
    <t>Gerencia Integral proyecto Túnel del Toyo y sus conexiones viales.</t>
  </si>
  <si>
    <t>Interventoría para la construcción, operación, mantenimiento y obras complementarias del contrato de Concesión desarrollo vial del Aburrá Norte</t>
  </si>
  <si>
    <t>76 meses</t>
  </si>
  <si>
    <t>Interventoría técnica, legal, administrativa, financiera y ambiental al mejoramiento y rehabilitación de las vías de influencia del peaje Pajarito en la subregión Norte del Departamento de Antioquia.</t>
  </si>
  <si>
    <t>Específicos</t>
  </si>
  <si>
    <t xml:space="preserve">Mantenimiento rutinario de la Conexión Vial Guillermo Gaviria Correa desde el sector de leoncito hasta el pr 39+600 (rio aurra) y de la antigua vía Santa Fe De Antioquia – Medellín desde el pr 16+000 (río aurrá) hasta el pr 71+000 (san cristobal) y labores de limpieza y complementarias en el Túnel Fernando Gómez Martínez </t>
  </si>
  <si>
    <t>POLIZA DE RC ampara la responsabilidad civil extracontractual atribuible a la operación de la vía entre San Cristobal km 4 y el rio Aurra km 39 incluye el Túnel Fernando Gomez Martinez</t>
  </si>
  <si>
    <t>POLIZA TODO RIESGO INDUSTRIAL Y COMERCIAL: amparar las pérdidas o daños  materiales que sufran los bienes del Túnel Fernando Gomez Martinez bajo su responsabilidad tenencia y/o control.</t>
  </si>
  <si>
    <t>Revisión, recarga, mantenimiento y suministro de equipos contra incendio y de emergencias del túnel Fernando Gómez Martínez – Conexión Vial Guillermo Gaviria Correa</t>
  </si>
  <si>
    <t>25 años</t>
  </si>
  <si>
    <t>N/A
 no tienen implicación presupuestal</t>
  </si>
  <si>
    <t>Maria Lucely Uribe Piedraita
Directora de Contratación
ext 9049 - of 909 SIF
maria.uribe@antioquia.gov.co</t>
  </si>
  <si>
    <t>Suministro de agua tratada en bloque para abastecimiento del edificio del portal oriental y sistema contra incendio del túnel Fernando Gómez Martínez</t>
  </si>
  <si>
    <t>Mantenimiento, mejoramiento y rehabilitación de las vías de influencia del peaje pajarito en la subregión norte del Departamento de Antioquia,</t>
  </si>
  <si>
    <t>Adquisición de una faja de terreno del predio con  matricula 024-15884 requerida por el departamento para la rehabilitación y recuperación de la vía Bolombolo - Santa Fe de Antioquia</t>
  </si>
  <si>
    <t>Adquisición de una faja de terreno del predio con  matricula 01N-52059 requerida por el departamento para la rehabilitación y recuperación de la vía Pajarito - San Pedro</t>
  </si>
  <si>
    <t>Adquisición de una faja de terreno del predio con  matricula 028-2583 requerida por el departamento para la rehabilitación y recuperación de la vía Nariño - Puente Linda</t>
  </si>
  <si>
    <t>96 meses</t>
  </si>
  <si>
    <t>DESARROLLO DEL PORTAL WEB ANTIOQUIA TURISMO NATURALEZA.</t>
  </si>
  <si>
    <t>Contrato interadministrativo de mandato sin representación para la construcción de planes de medios, realización de la contratación de la pauta publicitaria en medios masivos o alternativos, producción audiovisual y de material P.O.P para las diversas campañas de comunicación pública de la Gobernación de Antioquia, de acuerdo con las órdenes de servicio expedidas por la Oficina de Comunicaciones</t>
  </si>
  <si>
    <t>Prestación del servicio de preproducción, producción,  posproducción  y emisión de la televisión institucional y realización de otros productos audiovisuales de la Gobernación de Antioquia de acuerdo a las órdenes de pedido de la Oficina de Comunicaciones</t>
  </si>
  <si>
    <t>Prestar sus servicios como PILOTO del Helicóptero Bell 412, matrícula HK3578G de propiedad del Departamento de Antioquia.</t>
  </si>
  <si>
    <t>11 meses 5 dias</t>
  </si>
  <si>
    <t>Propios</t>
  </si>
  <si>
    <t>Prestación del servicio de operación aérea del helicóptero Bell 412, al servicio del Departamento de Antioquia.</t>
  </si>
  <si>
    <t>Prestar los servicios personales como apoyo para la realización de actividades relacionadas con el protocolo, la organización de eventos, el manejo de agenda y asistencia personal al Despacho del Gobernador</t>
  </si>
  <si>
    <t>11 meses y 16 dias</t>
  </si>
  <si>
    <t>Prestar los servicios profesionales para apoyar a la administración Departamental asesorando y actuando como  enlace con instancias del Orden internaciona, nacional o local para realizar la  revisión y articulación de programas y proyectos de la administración Departamental ante ellas</t>
  </si>
  <si>
    <t>Prestación de servicios de operación logística para el suministro de alimentación y banquetería para las reuniones y/o eventos del despacho del Gobernador de Antioquia.</t>
  </si>
  <si>
    <t>COMPRA E INSTALACION DE UNA PALA  PARA EL HELICOPTERO BELL 412 DE PROPIEDAD DE LA GOBERNACION DE ANTIOQUIA .</t>
  </si>
  <si>
    <t>Prestacion del servicio de transporte aereo helicoportado para el Departamento de Antioquia.</t>
  </si>
  <si>
    <t>Promoción y fortalecimiento de la Red Departamental de Docentes de Ética (diplomado segunda etapa)</t>
  </si>
  <si>
    <t>febrero</t>
  </si>
  <si>
    <t>Arrendamiento de un inmueble para almacenar el calzado y vestido de labor (dotación) de los docentes de los 117 municipios no certificados del departamento de Antioquia</t>
  </si>
  <si>
    <t>Prestar apoyo y asistencia técnica y profesional en la gestión de algunos procesos y programas de la Secretaría de Educación del Departamento de Antioquia, que se ejecutan acorde con el proceso de modernización implementado por el MEN y según las funciones que en torno a la prestación del servicio educativo le compete, de conformidad con la Constitución Política y las Leyes 115 de 1994 y 715 del año 2001</t>
  </si>
  <si>
    <t>Adquirir póliza contra accidentes para los estudiantes de instituciones educativas oficiales, AÑO 2016</t>
  </si>
  <si>
    <t>AGOSTO</t>
  </si>
  <si>
    <t>LICITACIÓN PÚBLICA</t>
  </si>
  <si>
    <t>Administración de la prestación del servicio educativo en establecimientos educativos oficiales de la Subregión de Norte, Municipios: Belmira, Don Matías, Santa Rosa de Osos, San Pedro de los Milagros, Valdivia, Ituango, Yarumal. Subregión Bajo Cauca, Municipios: Caucasia, Cáceres, El Bagre, Nechí, Taraza, Zaragoza. Subregión Nordeste: Segovia, Remedios, Vegachí</t>
  </si>
  <si>
    <t>REGIMEN ESPECIAL</t>
  </si>
  <si>
    <t>Administración de la prestación del servicio educativo en establecimientos educativos oficiales de la subregión de Urabá, Municipios: Arboletes, Carepa, Chigorodó, Necoclí, Mutatá y San Pedro de Urabá</t>
  </si>
  <si>
    <t>Administración de la prestación del servicio educativo Indígena en establecimientos educativos oficiales de los 117 municipios no certificados del Departamento de Antioquia. (DECRETO 2355 DE 2009)</t>
  </si>
  <si>
    <t>Administración de la prestación del servicio educativo en establecimientos educativos oficiales de la Subregión de Magdalena Medio, Municipios: Maceo, Puerto Nare, Puerto Berrio, Yondó. Subregión Oriente, Municipios: Argelia, San Carlos. Subregión Occidente, Municipios: Santa Fe de Antioquia, Dabeiba, Buriticá, Subregión Suroeste, Municipios: Betania, Betulia, Ciudad Bolívar, Salgar. Valle de Aburrá, Municipio: Caldas.</t>
  </si>
  <si>
    <t>Administración de la prestación del servicio educativo Indígena, acceso y continuidad en aplicación del Decreto Nacional 2500 de 2010.</t>
  </si>
  <si>
    <t>Contratación de cupos educativos,  para atender población urbana y rural en edad escolar y población en condiciones de extra edad, mediante modelo tradicional y/o flexible modalidad sistema educativo tutorial, en los municipios de las Subregiones Occidente, y Suroeste . (Zona 1)</t>
  </si>
  <si>
    <t>Contratación de cupos educativos,  para atender población urbana y rural en edad escolar y población en condiciones de extra edad, mediante modelo tradicional y/o flexible modalidad sistema educativo tutorial, en los municipios de las Subregiones Occidente y Suroeste. (Zona 2)</t>
  </si>
  <si>
    <t>Contratación de operación del modelo SER de formación a población extra edad y adultos afectada por el conflicto, en la Subregión de Urabá.</t>
  </si>
  <si>
    <t>Contratación operación del modelo Educación Virtual Asistida de formación a población extra edad y adultos, en municipios no certificados de Antioquia.</t>
  </si>
  <si>
    <t>Contratación operación del modelo SER de formación a población extra edad y adultos, en municipios no certificados de Antioquia.</t>
  </si>
  <si>
    <t>Contratación operación del modelo SER de formación a población extra edad y adultos, estrategia La escuela busca la mujer adulta.</t>
  </si>
  <si>
    <t>CONVENIO DE ASOCIACIÓN</t>
  </si>
  <si>
    <t>Contratación de cupos educativos,  para atender población urbana y rural en edad escolar y población en condiciones de extra edad, mediante modelo tradicional y/o flexible modalidad sistema educativo tutorial, en los municipios de las Subregiones de Urabá.</t>
  </si>
  <si>
    <t>Prestación de servicios educativos de formación para el trabajo y el desarrollo humano a los beneficiarios del proyecto jóvenes con futuro (Zona 2)</t>
  </si>
  <si>
    <t>Prestación de servicios educativos de formación para el trabajo y el desarrollo humano a los beneficiarios del proyecto jóvenes con futuro (Zona 3)</t>
  </si>
  <si>
    <t>Prestación de servicios educativos de formación para el trabajo y el desarrollo humano a los beneficiarios del proyecto jóvenes con futuro (Zona 4)</t>
  </si>
  <si>
    <t>Prestación de servicios educativos de formación para el trabajo y el desarrollo humano a los beneficiarios del proyecto jóvenes con futuro (Zona 5)</t>
  </si>
  <si>
    <t>4 MESES</t>
  </si>
  <si>
    <t>ORDINARIOS VENTA PLAZA DE LA LIBERTAD</t>
  </si>
  <si>
    <t>Prestación de servicios para el desarrollo de las Olimpiadas del Conocimiento Antioquia 2015 en el departamento de Antioquia</t>
  </si>
  <si>
    <t>Producción y emisión de semifinales y final de las Olimpiadas del Conocimiento Antioquia 2015</t>
  </si>
  <si>
    <t>Aunar esfuerzos para la entrega de los estímulos a los semifinalistas y finalistas de las Olimpiadas del Conocimiento año 2015.  </t>
  </si>
  <si>
    <t>7 AÑOS</t>
  </si>
  <si>
    <t>Desarrollo de la Estrategia Premio ANTIOQUIA LA MÁS EDUCADA 2015</t>
  </si>
  <si>
    <t>Aunar esfuerzos para mejorar la enseñanza y aprendizaje del inglés a través de dinámicas lúdicas y creativas en los municipios en los que se desarrolla el proyecto Parques Educativos y/o ciudadelas.</t>
  </si>
  <si>
    <t>CREDITO INTERNO</t>
  </si>
  <si>
    <t>PRESTAR APOYO OPERATIVO Y ADMINISTRATIVO PARA EL DESARROLLO DEL PROGRAMA PARQUES Y CIUDADELAS EDUCATIVAS DE LOS MUNICIPIOS NO CERTIFICADOS DEL DEPARTAMENTO DE ANTIOQUIA.</t>
  </si>
  <si>
    <t>Convenio interdministrativo para aunar esfuerzos en la construcción de la Institución Educativa París en el municipio de Bello.</t>
  </si>
  <si>
    <t>15 MESES</t>
  </si>
  <si>
    <t>Prestar apoyo, asistencia técnica y profesional en la Estrategia Ruta de la Calidad con énfasis en la Educación Media.</t>
  </si>
  <si>
    <t>C. NECESIDADES ADICIONALES</t>
  </si>
  <si>
    <t>Posibles códigos UNSPSC</t>
  </si>
  <si>
    <t>Contratar la gestion del NO POS en usuarios afiliados a la seguridad social resposabilidad del Departamento de Antioquia</t>
  </si>
  <si>
    <t>85101603</t>
  </si>
  <si>
    <t>Proveer insumos y equipos para el Centro de Reservas en Salud del CRUE Departamental de la Secretaría Seccional de Salud y Protección Social de Antioquia, ubicado en el Hangar 71 del Aeropuerto Olaya Herrera de Medellín.</t>
  </si>
  <si>
    <t>Proveer e instalar insumos y realizar el mantenimiento de los equipos necesarios para poner en funcionamiento el sistema de radiocomunciaciones  del Departamento  en los municipios de Turbo, Medellín, Concordia, Yarumal, Dabeiba y Caracolí.</t>
  </si>
  <si>
    <t>Apoyar la evaluación del componente estructural para el cálculo del Índice de Seguridad Hospitalaria de las Empresas Sociales del Estado de segundo y tercer nivel de complejidad</t>
  </si>
  <si>
    <t>Realizar el Mantenimiento general del helicóptero Bell 407 HK 4213G</t>
  </si>
  <si>
    <t>Suministrar  combustible jet A1 y avigas 100/130 para las  aeronaves propiedad del Departamento de Antioquia SSSA-PAS</t>
  </si>
  <si>
    <t>Prestar servicios como PILOTO del Helicóptero Bell 407 de propiedad del Departamento de Antioquia – SSSA</t>
  </si>
  <si>
    <t>Prestar servicios como TÉCNICO AERONÁUTICO para las aeronves de propiedad del Departamento de Antioquia – SSSA.</t>
  </si>
  <si>
    <t xml:space="preserve">Arrendar el Hangar 71 del Aeropuerto Olaya Herrera  del municipio de  Medellín.  </t>
  </si>
  <si>
    <t>Adquirir tarjetas para los telefonos satelitales  del Programa Aéreo de Salud - SSSA.</t>
  </si>
  <si>
    <t>Adquirir insumos y material médico quirúrgico para la  prestación de servicios a través del Programa Aéreo de Salud-SSSA</t>
  </si>
  <si>
    <t>Adquirir equipos médicos y odontológicos para la prestación de  serviciosdel Programa Aéreo de Salud-SSSA.</t>
  </si>
  <si>
    <t>Adquirir una ambulancia Tipo Tab para el Programa aéreo de salud -SSSA.</t>
  </si>
  <si>
    <t>Adquirir camilla para el Avión C-208 del Programa aéreo de salud -SSSA</t>
  </si>
  <si>
    <t>Promover la participación de los servidores de la SSSA en la 21 SEMANA DE LA SALUD OCUPACIONAL: SEMINARIOS PRECONGRESO</t>
  </si>
  <si>
    <t xml:space="preserve">Apoyar el plan de comunicaciones en el componente de seguridad y salud en el trabajo </t>
  </si>
  <si>
    <t>Apoyar y Promover el desarrollo de la politica publica de la dimension de salud y ámbito laboral</t>
  </si>
  <si>
    <t>Realizar cuatro talleres en el manejo de plagas caseras urbanas</t>
  </si>
  <si>
    <t>Fortalecer la vigilancia epidemiológica de los factores de riesgo de intoxicación por mercurio en municipios de mineria aurifera del Departamento de Antioquia</t>
  </si>
  <si>
    <t>Fortalecer la vigilancia epidemiológica de los factores de riesgo de intoxicación por sustancias quimicas en el Departamento de Antioquia</t>
  </si>
  <si>
    <t xml:space="preserve">Apoyo logístico para las actividades del área de medicamentos </t>
  </si>
  <si>
    <t xml:space="preserve">Adquisición de insumos y materiales necesarios para el desarrollo del proyecto de farmacovigilancia </t>
  </si>
  <si>
    <t>Desarrollo de campaña educativa dirigida a la comunidad sobre uso adecuado de medicamentos</t>
  </si>
  <si>
    <t>Desarrollo de campaña educativa dirigida a la comunidad sobre uso de medicamentos de control especial</t>
  </si>
  <si>
    <t>Entrega de ayudas técnicas No POS y estrategia Rehabilitación Basada en la Comunidad ($380.000.000)</t>
  </si>
  <si>
    <t>Apoyar la ejecución de actividades e intervenciones de promoción de Estilos de Vida Saludable y Gestión Integral de las Condiciones Crónicas no Transmisibles, en el Departamento de Antioquia ($400.000.000)</t>
  </si>
  <si>
    <t>Prestación de servicios profesionales y apoyo a la gestión para la implementación y fortalecimiento de la estrategia de Estilos de Vida Saludables ($48.000.000, 8 meses)</t>
  </si>
  <si>
    <t>Apoyar la gestión, monitoreo, seguimiento y evaluación del programa de Infecciones Asociadas a la Atencion en Salud en el departamemto de Antioquia ($43.000.000, 6,5 meses, Prestación de servicios profesionales y apoyo a la gestión)</t>
  </si>
  <si>
    <t>Apoyo para realización de proceso investigativo en IAAS ($40.000.000)</t>
  </si>
  <si>
    <t>Encuesta de Cobertura de Vacunación y Búsqueda Activa Comunitaria ($400.000.000)</t>
  </si>
  <si>
    <t>Fortalecer la Vigilancia Epidemiológica de la Infección Respiratoria Aguda en Antioquia ($305.085.290 de Transferencias Nacionales)</t>
  </si>
  <si>
    <t>Seguimiento, análisis y evaluación del sistema de vigilancia de la fluorosis dental en las 12 UPGD ($40.000.000)</t>
  </si>
  <si>
    <t>Apoyar la Estrategia de Atención Primaria en Salud, desde el componente de salud mental en el Departamento de Antioquia ($490.000.000)</t>
  </si>
  <si>
    <t>Atención a brotes ($20.000.000)</t>
  </si>
  <si>
    <t xml:space="preserve">Brindar asesoría y asistencia técnica a los municipios en pos de avanzar en la atención integral a los niños y niñas menores de 5 años del Departamento ($125.000.000)  </t>
  </si>
  <si>
    <t>Adquisición de elementos para apoyar la estrategia pedagógica bienvenida al bebé (mi primer ajuar pedagógico) ($100.000.000)</t>
  </si>
  <si>
    <t xml:space="preserve">Apoyo a la implementación y operativización del Programa de Atención Psicosocial y Salud Integral a Víctimas del Conflicto Armado -PAPSIVI- en el Departamento de Antioquia ($ 1000.000.000, 8 meses) </t>
  </si>
  <si>
    <t>Material educativo para la Educación Sexual y Reproductiva ($30.000.000) (Juegos educativos para SSR)</t>
  </si>
  <si>
    <t>Prestación de servicios profesionales y apoyo a la gestión para servicios de salud amigables para adolescentes y jóvenes ($45.000.000)</t>
  </si>
  <si>
    <t>Compra de Preservativos ($70.000.000)</t>
  </si>
  <si>
    <t>Compra de Leche Maternizada ($5.000.000)</t>
  </si>
  <si>
    <t>Apoyar el desarrollo de acciones de salud pública a cargo del municipio, en el marco de la Estrategia de Atención Primaria en Salud en 63 municipios del Departamento ($3.080.000.000)</t>
  </si>
  <si>
    <t>Actualización talento humano para el fortalecimineto de la estrategia Atención Primaria en Salud - Salud Contigo ($40.000.000 para personal de salud y area social de los 125 municipios)</t>
  </si>
  <si>
    <t>Prestación de servicios profesionales y apoyo a la gestión para actividades de promoción, prevención y control de enfermedades transmitidas por vectores ETV ($9.189.129)</t>
  </si>
  <si>
    <t>Suministrar insumos para pruebas diagnósticas diferenciales según lineamientos para la ejecución de transferencias nacionales ETV - Plan Nacional de respuesta frente a la Introducción del Virus Chingunya en Colombia ($20.000.000)</t>
  </si>
  <si>
    <t>Desarrollar un (1) taller teórico - práctico relacionado con la evaluación, fortalecimiento y actualización en los procesos de toma y lectura de la citología del cuello uterino en la Red de Laboratorios de Citología del Departamento de Antioquia ($24.000.000)</t>
  </si>
  <si>
    <t>Suministrar los reactivos indispensables para la realización de pruebas de diagnóstico y control de calidad de las áreas de microbiología clínica y de alimentos del LDSP ($401.410.000)</t>
  </si>
  <si>
    <t>Suministrar reactivos e insumos de biología molecular para el  Laboratorio Departamental de Salud Pública de la SSSA ($61.300.000)</t>
  </si>
  <si>
    <t>Suministrar reactivos indispensables para realizar pruebas de control de calidad Indirecto a la red de Bancos de Sangre y diagnóstico de eventos priorizados en vigilancia epidemiológica ($227.000.000)</t>
  </si>
  <si>
    <t xml:space="preserve">Suministrar los reactivos indispensables para realizar pruebas diagnósticas de Virus Inmunodeficiencia Humana (VIH), Virus Linfotropico de Células T Humanas Tipo I y II ( HTLVI/II), (Anticuerpos Totales para Virus de la Hepatitis C),  Hepatitis C,  como apoyo a la vigilancia y control sanitario ($29.000.000) </t>
  </si>
  <si>
    <t>Suministrar reactivos de Elisa para la Vigilancia Serológica de Virus Chikungunya en el Laboratorio Departamental de Salud Pública de Antioquia ($27.000.000)</t>
  </si>
  <si>
    <t>Suministrar reactivos de laboratorio para la realización de pruebas relacionadas con la vigilancia de enfermedades similares a la influenza (ESI) e (IRAG) exámenes de interés en salud pública en atención a las personas, como apoyo a la Vigilancia en Salud Pública ($17.000.000)</t>
  </si>
  <si>
    <t>Suministrar reactivos y material de control, indispensables para realizar pruebas confirmatorias y complementarias de enfermedades de etiología viral ($64.100.000)</t>
  </si>
  <si>
    <t>Adquirir a título de compraventa insumos para el funcionamiento del LDSP de la SSSA ($61.600.000)</t>
  </si>
  <si>
    <t>Realizar el mantenimiento preventivo y/o correctivo de los equipos Vidas Blue, Tempo, Vitek 2, propiedad del Departamento de Antioquia - Secretaría Seccional de Salud y Protección Social de Antioquia ($36.000.000)</t>
  </si>
  <si>
    <t>Realizar el mantenimiento preventivo y correctivo para el equipo Crioscopio Advanced 4250 del área fisicoquímica de alimentos del Laboratorio Departamental de Salud Pública de Antioquia ($3.500.000)</t>
  </si>
  <si>
    <t>Realizar mantenimiento preventivo y correctivo a los equipos Milli Q Plus y Bomba de Vacío Peristáltica Easy-Load del Laboratorio Departamental de Salud Pública de Antioquia ($5.000.000)</t>
  </si>
  <si>
    <t>Realizar el mantenimiento preventivo  a los equipos: fotodocumentador marca bio-rad modelo gel doc xr, termociclador marca bio-rad modelo cfx96 y termociclador mj research modelo ptc100, propiedad del Departamento de Antioquia - Secretaría Seccional de Salud y Protección Social de Antioquia ($5.000.000)</t>
  </si>
  <si>
    <t>Realizar mantenimiento preventivo y correctivo para el equipo de extracción (influenza)</t>
  </si>
  <si>
    <t>Adquirir microscopio óptico trinocular con cámara digital y software multifuncional para el LDSP ($40.000.000)</t>
  </si>
  <si>
    <t>Suministrar sensidiscos de edta y apb para resistencia bacteriana para el área de microbiología clínica ($7.000.000)</t>
  </si>
  <si>
    <t>Suministrar insumos necesarios para el correcto funcionamiento del equipo bactec mgit 960 del área de micobacterias ($95.000.000)</t>
  </si>
  <si>
    <t>Adquirir neveras para el Laboratorio Departamental de Salud Pública ($36.000.000)</t>
  </si>
  <si>
    <t>Adquirir ultracongeladores para el Laboratorio Departamental de Salud Pública ($90.000.000)</t>
  </si>
  <si>
    <t>Adquirir microscopio triocular con epi-fluorescencia con contraste diferencial y software básico para el LDSP ($125.000.000)</t>
  </si>
  <si>
    <t>Suministrar reactivos para realizar el diagnóstico de tosferina mediante la prueba de reacción en cadena de la polimerasa en tiempo real (PCR) para el Laboratorio Departamental de Salud Pública ($61.200.000)</t>
  </si>
  <si>
    <t>Suministrar medios de transporte viral para la vigilancia de eventos inmunoprevenibles priorizados en Salud Pública ($12.000.000)</t>
  </si>
  <si>
    <t>Brindar apoyo logístico para actividades de asesoría y asistencia técnica de la Gerencia de Salud Pública de la SSSA ($570.500.000)</t>
  </si>
  <si>
    <t>Apoyar el mejoramiento de construcción, remodelación y /o ampliación de la infraestructura física de las ESE Hospitales del Departamento de Antioquia (se realizarán varios contratos con las ESE)</t>
  </si>
  <si>
    <t>Beatriz Irlene Lopera - beatriz.loperamontoya@antioquia.gov.co</t>
  </si>
  <si>
    <t>Apoyar el mejoramiento de  dotación de las ESE Hospitales del Departamento de Antioquia (se realizarán varios contratos con las ESE)</t>
  </si>
  <si>
    <t>Identificar, incentivar y fortalecer prácticas de gobierno abierto que logren traducir la transparencia y el acceso a la información pública (Concurso transparencia en el sector salud)</t>
  </si>
  <si>
    <t>Prestar servicios de apoyo logístico para la realización de jornadas, reuniones y eventos relacionados con la donación de sangre y el trasplante de órganos en el Departamento de Antioquia</t>
  </si>
  <si>
    <t xml:space="preserve">Campañas de promoción de la donación voluntaria en medios masivos de comunicación  </t>
  </si>
  <si>
    <t>Apoyar la gestión del mantenimiento hospitalario y/o implementación del programa institucional de tecnovigilancia a los prestadores de servicios de Salud del Departamento de Antioquia</t>
  </si>
  <si>
    <t>Apoyar la Asesoría y Asistencia Tecnica en la implementación del Programa de Auditoria para el mejoramiento de la calidad en salud con estandares de acreditacion a las ESE del Departamento</t>
  </si>
  <si>
    <t>Apoyar la implementación del Programa de Seguridad del Paciente en los Prestadores de Servicios de Salud del Departamento de Antioquia</t>
  </si>
  <si>
    <t>Apoyar la visitas de verificación a los prestadores de servicios de salud</t>
  </si>
  <si>
    <t>Crear, diseñar, producir, emitir y publicar material audiovisual y escrito para las campañas de comunicación y educación de la Secretaría de Salud y Protección Social de Antioquia</t>
  </si>
  <si>
    <t>Renovación Tecnológica Equipos de computo</t>
  </si>
  <si>
    <t xml:space="preserve">Adquisición y Actualización de software Office Microsoft,  Software Adobe, Software Visual estudio .net, Autocad, Oracle, SPPS, Corel, Antivirus, Correo en la nube,  Windows Server Microsoft, SQL  Server R2 2012 </t>
  </si>
  <si>
    <t>Divulgación y publicación del diagnóstico de la situación de salud del departamento 2014.</t>
  </si>
  <si>
    <t>Desarrollar y desplegar  software para el proceso de  certificación  de  DLS.</t>
  </si>
  <si>
    <t xml:space="preserve">Ventanilla unica de datos para recepción, validación, procesamiento y  generación  de reportes de morbilidad </t>
  </si>
  <si>
    <t>Servicio de mantenimiento del minisplit (aire acondicionado)</t>
  </si>
  <si>
    <t xml:space="preserve">Consultoria para el levantamiento de requisitos, modelamiento de procesos y de casos de uso. </t>
  </si>
  <si>
    <t>Compra de portátiles para las visitas de Inspección y Vigilancia a los Municipios, EPS y ESE</t>
  </si>
  <si>
    <t>Compra deTelevisor de 56 pulgadas, para la sala de reuniones</t>
  </si>
  <si>
    <t>Compra de 6 módem para las visitas de Inspección y Vigilancia</t>
  </si>
  <si>
    <t>Suministro de computadores personales No. 5</t>
  </si>
  <si>
    <t>Adquirir dotacion para funcionarios del programa aéreo de salud-SSSA</t>
  </si>
  <si>
    <t>80111700 53102710</t>
  </si>
  <si>
    <t>Carlos Eduardo Guerra Sua- 3600161-carlos.guerrasua@antioquia.gov.co</t>
  </si>
  <si>
    <t>Adquirir computadores portátiles para el Programa Aéreo de Salud -SSSA.</t>
  </si>
  <si>
    <t>Carlos Eduardo Guerra Sua-3600161-carlos.guerrasua@antioquia.gov.co</t>
  </si>
  <si>
    <t>Adquirir achivadores para el Programa Aéreo de Salud -SSSA</t>
  </si>
  <si>
    <t>Adquisición de vehículo tipo van  para transporte de funcionarios que realizan actividades de IVC del Fondo Rotatorio de Estupefacientes</t>
  </si>
  <si>
    <t>Contratación de conductor por prestación de servicios para manejo del vehículo del Fondo rotatorio de Estupefacientes</t>
  </si>
  <si>
    <t>Contratar el mantenimento de vehiculo automotor del Fondo rotatorio de Estupefacientes</t>
  </si>
  <si>
    <t>Arreandamiento de bodega para almacenamiento de medicamentos monopolio del estado y productos farmacéuticos decomisados por el Fondo Rotatorio de Estupefacientes</t>
  </si>
  <si>
    <t>Proyecto productivo recuperación areas degradadas por minería - Fases 2 y 3</t>
  </si>
  <si>
    <t>Sergio de Jesus Santa Botero, 3835102, sergio.santa@antioquia.gov.co</t>
  </si>
  <si>
    <t>Proyecto de reconversión Mercurio - Victor Aguirre Regalías</t>
  </si>
  <si>
    <t>Vitor Manuel Aguirre del Valle,
3838635,
victor.aguirra@antioquia.gov.co</t>
  </si>
  <si>
    <t>Convenio que permita la construcción de viviendas accionantes fallo de tutela Hermes García Nechí</t>
  </si>
  <si>
    <t>Suministro de bienes para el laboratorío de joyería de Antioquia</t>
  </si>
  <si>
    <t>Juan Alejandro Rivera Zapata,
3838635,
juan.rivera@antioquia.gov.co</t>
  </si>
  <si>
    <t>Proyecto de mnejoramiento de  las condiciones de productividad de las explotaciones mineras en la cuenca de la Sinifana</t>
  </si>
  <si>
    <t>Guillermo Arturo Cano Caballero,
3838635,
guillermo.cano@antioquia.gov.co</t>
  </si>
  <si>
    <t>Proyecto apropiación de tenologías ammigables en el sector minero y buenas practicas de exptracción de calizas, carbones y arcillas en municipios de Antioquia</t>
  </si>
  <si>
    <t>FERNANDO PALACIOS CALLEJAS. EXT 8691, fernando.palacios@antioquia.gov.co</t>
  </si>
  <si>
    <t>servicio de vigilancia de las sedes externasy bienes  propiedad del Departamento de Antioquia</t>
  </si>
  <si>
    <t>MARTHA CECILIA MERCADO SERPA</t>
  </si>
  <si>
    <t>Contratación de servicio de transporte vehícular terrestre para el desarrollo de las actividades del proyecto "Fortalecimiento de las rentas oficiales como fuente de inversión social"y para la Dirección de Bienes Muebles e Imuebles</t>
  </si>
  <si>
    <t>MARTHA CECILIA MERCADO Y JORGE ANDRÉS LÓPEZ RENDÓN</t>
  </si>
  <si>
    <t>Campañas comunicaciones del impuesto de vehiculos y de la Dirección de Rentas</t>
  </si>
  <si>
    <t>82101601 82101602 82101504 82101501</t>
  </si>
  <si>
    <t>Capacitaciones para la implementación de las normas internacionales en la Dirección de Contabilidad</t>
  </si>
  <si>
    <t>NORA YASMIN CASTAÑO</t>
  </si>
  <si>
    <t xml:space="preserve">Adquirir la suscripcion y actualizacion de las licencias de Archibus. </t>
  </si>
  <si>
    <t>Adquisición de equipos técnicos (computadores potátiles y sistema de monitoreo para las plantas de faenado) para apayar las actividadesdel proyecto "Recuperación y optimización del recaudo del impuesto al deguello en el Departamento de Antioquia"</t>
  </si>
  <si>
    <t>Practicantes de excelencia</t>
  </si>
  <si>
    <t>LUISA FERNANDA SALAZAR GONZÁLEZ</t>
  </si>
  <si>
    <t>Contratación para la elaboración de "Guías de sacrificio" para la Dirección de Rentas.</t>
  </si>
  <si>
    <t>Compra de archivos para la Secretaría de Hacienda</t>
  </si>
  <si>
    <t>compra de scaner para la dirección de tesorería</t>
  </si>
  <si>
    <t xml:space="preserve">Actualización de los Proyectos Educativos Institucionales - PEI y Plan Educativo Municipal - PEM, formulación y/o actualización de proyectos de Aula - PA con elementos de Seguridad Alimentaria y Nutricional – SAN  </t>
  </si>
  <si>
    <t>Marcela Bedoya - Directora de Apoyo Subregional - 9751 - marcela.bedoya@antioquia.gov.co</t>
  </si>
  <si>
    <t>Formulación participativa de planes locales de seguridad alimentaria y nutricional</t>
  </si>
  <si>
    <t>fortalecimiento y movilización de actores locales para la promoción de la política y el plan departamental y nacional de seguridad alimentaria y nutricional.</t>
  </si>
  <si>
    <t xml:space="preserve">Implementación del sistema de vigilancia alimentario y nutricional </t>
  </si>
  <si>
    <t>Prestar el servicio de atención para recuperación nutricional a los niños  y niñas en condición de desnutrición y a madres gestantes y lactantes con bajo peso en el municipio de ARBOLETES</t>
  </si>
  <si>
    <t>Prestar el servicio de atención para recuperación nutricional a los niños  y niñas en condición de desnutrición y a madres gestantes y lactantes con bajo peso en el municipio de SAN JUAN DE URABA</t>
  </si>
  <si>
    <t>Prestar el servicio de atención para recuperación nutricional a los niños  y niñas en condición de desnutrición y a madres gestantes y lactantes con bajo peso en el municipio de NECOCLI</t>
  </si>
  <si>
    <t>Prestar el servicio de atención para recuperación nutricional a los niños  y niñas en condición de desnutrición y a madres gestantes y lactantes con bajo peso en el municipio de TURBO.</t>
  </si>
  <si>
    <t>Prestar el servicio de atención para recuperación nutricional a los niños  y niñas en condición de desnutrición y a madres gestantes y lactantes con bajo peso en el municipio de CAREPA</t>
  </si>
  <si>
    <t>Prestar el servicio de atención para recuperación nutricional a los niños  y niñas en condición de desnutrición y a madres gestantes y lactantes con bajo peso en el municipio de CHIGORODO</t>
  </si>
  <si>
    <t>Prestar el servicio de atención para recuperación nutricional a los niños  y niñas en condición de desnutrición y a madres gestantes y lactantes con bajo peso en el municipio de MUTATA</t>
  </si>
  <si>
    <t>Prestar el servicio de atención para recuperación nutricional a los niños  y niñas en condición de desnutrición y a madres gestantes y lactantes con bajo peso en el municipio de VIGIA DEL FUERTE</t>
  </si>
  <si>
    <t>Prestar el servicio de atención para recuperación nutricional a los niños  y niñas en condición de desnutrición y a madres gestantes y lactantes con bajo peso en el municipio de MURINDO</t>
  </si>
  <si>
    <t>Prestar el servicio de atención para recuperación nutricional a los niños  y niñas en condición de desnutrición y a madres gestantes y lactantes con bajo peso en el municipio de SAN PEDRO DE URABA</t>
  </si>
  <si>
    <t>Prestar el servicio de atención para recuperación nutricional a los niños  y niñas en condición de desnutrición y a madres gestantes y lactantes con bajo peso en el municipio de EL BAGRE</t>
  </si>
  <si>
    <t>Prestar el servicio de atención para recuperación nutricional a los niños  y niñas en condición de desnutrición y a madres gestantes y lactantes con bajo peso en el municipio de ZARAGOZA</t>
  </si>
  <si>
    <t>Prestar el servicio de atención para recuperación nutricional a los niños  y niñas en condición de desnutrición y a madres gestantes y lactantes con bajo peso en el municipio de CAUCASIA</t>
  </si>
  <si>
    <t>Prestar el servicio de atención para recuperación nutricional a los niños  y niñas en condición de desnutrición y a madres gestantes y lactantes con bajo peso en el municipio de CACERES</t>
  </si>
  <si>
    <t>Prestar el servicio de atención para recuperación nutricional a los niños  y niñas en condición de desnutrición y a madres gestantes y lactantes con bajo peso en el municipio de TARAZA.</t>
  </si>
  <si>
    <t>Prestar el servicio de atención para recuperación nutricional a los niños  y niñas en condición de desnutrición y a madres gestantes y lactantes con bajo peso en el municipio de SEGOVIA</t>
  </si>
  <si>
    <t>Prestar el servicio de atención para recuperación nutricional a los niños  y niñas en condición de desnutrición y a madres gestantes y lactantes con bajo peso en el municipio de YALI</t>
  </si>
  <si>
    <t>Prestar el servicio de atención para recuperación nutricional a los niños  y niñas en condición de desnutrición y a madres gestantes y lactantes con bajo peso en el municipio de ARGELIA</t>
  </si>
  <si>
    <t>Prestar el servicio de atención para recuperación nutricional a los niños  y niñas en condición de desnutrición y a madres gestantes y lactantes con bajo peso en el municipio de SAN LUIS</t>
  </si>
  <si>
    <t>Prestar el servicio de atención para recuperación nutricional a los niños  y niñas en condición de desnutrición y a madres gestantes y lactantes con bajo peso en el municipio de SONSON</t>
  </si>
  <si>
    <t>Prestar el servicio de atención para recuperación nutricional a los niños  y niñas en condición de desnutrición y a madres gestantes y lactantes con bajo peso en el municipio de DABEIBA</t>
  </si>
  <si>
    <t>Prestar el servicio de atención para recuperación nutricional a los niños  y niñas en condición de desnutrición y a madres gestantes y lactantes con bajo peso en el municipio de FRONTINO</t>
  </si>
  <si>
    <t>Prestar el servicio de atención para recuperación nutricional a los niños  y niñas en condición de desnutrición y a madres gestantes y lactantes con bajo peso en el municipio de SANTA FE DE ANTIOQUIA</t>
  </si>
  <si>
    <t>Prestar el servicio de atención para recuperación nutricional a los niños  y niñas en condición de desnutrición y a madres gestantes y lactantes con bajo peso en el municipio de ANDES</t>
  </si>
  <si>
    <t>Prestar el servicio de atención para recuperación nutricional a los niños  y niñas en condición de desnutrición y a madres gestantes y lactantes con bajo peso en el municipio de URRAO.</t>
  </si>
  <si>
    <t>Prestar el servicio de atención para recuperación nutricional a los niños  y niñas en condición de desnutrición y a madres gestantes y lactantes con bajo peso en el municipio de BETULIA</t>
  </si>
  <si>
    <t>Prestar el servicio de atención para recuperación nutricional a los niños  y niñas en condición de desnutrición y a madres gestantes y lactantes con bajo peso en el municipio de ITUANGO</t>
  </si>
  <si>
    <t>Prestar el servicio de atención para recuperación nutricional a los niños  y niñas en condición de desnutrición y a madres gestantes y lactantes con bajo peso en el municipio de YARUMAL</t>
  </si>
  <si>
    <t>Sostenibilidad de la estrategia de Recuperación Nutricional Ambulatoria</t>
  </si>
  <si>
    <t>Acompañamiento al proceso de implementación de huertas de huertas de las oportunidades</t>
  </si>
  <si>
    <t>Realizacion de eventos, piezas comunicacionales y campañas pedagógicas</t>
  </si>
  <si>
    <t>Mantenimiento lIcencias</t>
  </si>
  <si>
    <t>Aunar esfuerzos para contribuir al fortalecimiento institucional de los municipios de antioquia, encaminados al fomento y estímulo de la cultura,  de la salud, y/o del adulto  mayor en los municipios de antioquia.</t>
  </si>
  <si>
    <t>JUAN CARLOS ARISTIZABAL RAVE; Director Finanzas y Gestión de Recursos; 3839140; juancarlos.aristizabal@antioquia.gov.co</t>
  </si>
  <si>
    <t>Aunar esfuerzos para el cumplimiento de los acuerdos municipales - municipio de Caicedo</t>
  </si>
  <si>
    <t>Aunar esfuerzos para el cumplimiento de los acuerdos municipales - municipio de Murindo</t>
  </si>
  <si>
    <t>PLAN ANUAL DE ADQUISICIONES</t>
  </si>
  <si>
    <t>A. INFORMACIÓN GENERAL DE LA ENTIDAD</t>
  </si>
  <si>
    <t>Nombre</t>
  </si>
  <si>
    <t xml:space="preserve"> Gobernación de Antioquia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</si>
  <si>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</si>
  <si>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</si>
  <si>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42B 52-106 piso 10 of. 1011 Subsecretaría Logística</t>
  </si>
  <si>
    <t>Teléfono</t>
  </si>
  <si>
    <t>Página web</t>
  </si>
  <si>
    <t>www.antioquia.gov.co</t>
  </si>
  <si>
    <t>Misión y visión</t>
  </si>
  <si>
    <t xml:space="preserve">El Departamento de Antioquia ha desarrollado procesos de visión y prospección con miradas de largo plazo y de planificación estratégica como el Planea, los Lineamientos de Ordenamiento Territorial para Antioquia – LOTA, los planes estratégicos subregionales, entre otros; Antioquia La Más Educada se convierte en un instrumento para materializar muchas de estas iniciativas, y apuntar a la concreción de sus objetivos. </t>
  </si>
  <si>
    <t>Perspectiva estratégica</t>
  </si>
  <si>
    <t>El Plan de Adquisiciones, Bienes,  Servicios y de Obra Pública de la Gobernación de Antioquia, se fundamenta en un modelo de contratación que se ha estructurado bajo la premisa de ponerle muchos ojos y pocas manos a la contratación, para que en Antioquia no se pierda un peso.  En el que se tiene la certeza de que la contratación es la herramienta que permite materializar los sueños y proyectos que planteamos en nuestro Plan de Desarrollo  Antioquia la más educada; por lo tanto, dicho Modelo se proyecta más allá del cumplimiento de la Ley.
Donde la planeación de la contratación obedece a un ejercicio juicioso.  Concebido, no solamente bajo la rigurosidad exigida como instrumento de gestión de la entidad; sino también con una perspectiva más abierta de las dinámicas de mercado, de los oferentes y con una constante rendición de cuentas a la ciudadanía de lo que hacemos con el dinero que es de todos, a favor del bienestar común.  
En conclusión, el Plan de Adquisiciones de Bienes,  Servicios y de Obra Pública  de Antioquia la más educada,  se forja con la aplicación de dos fórmulas esenciales que nacen de la orientación clara de nuestro gobernador Dr. Sergio Fajardo Valderrama. La primera desde el ejemplo, así: Coherencia + Consistencia = Confianza; y la otra corresponde a nuestra responsabilidad y proyección social: Transparencia + Educación = Oportunidades.</t>
  </si>
  <si>
    <t>Información de contacto</t>
  </si>
  <si>
    <t>Dora Elena González Osorio (Subsecretaria Logística), correo:  dora.gonzalezosorio@antioquia.gov.co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</si>
  <si>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</si>
  <si>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</si>
  <si>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</si>
  <si>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</si>
  <si>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</si>
  <si>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</si>
  <si>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Octubre</t>
  </si>
  <si>
    <t>Noviembre</t>
  </si>
  <si>
    <t>Recursos propios</t>
  </si>
  <si>
    <t>15121517</t>
  </si>
  <si>
    <t>PRESTACIÓN DE SERVICIOS PARA PAUTA PUBLICITARIA DE COMERCIALES TELEVISIVOS EN EL CANAL CARACOL.</t>
  </si>
  <si>
    <t xml:space="preserve"> 8 meses</t>
  </si>
  <si>
    <t>80131505</t>
  </si>
  <si>
    <t>Arrendamiento de una (1) oficina ubicada en la carrera 99 con calle 96, edificio apartacentro p.h, en el municipio de apartadó</t>
  </si>
  <si>
    <t>11  meses</t>
  </si>
  <si>
    <t>Ordinarios Específicos</t>
  </si>
  <si>
    <t>Maria Lucelly Uribe                    Directora de Contratación 
ext 9049 - of 909 SIF
nasly.orozco@antioquia.gov.co</t>
  </si>
  <si>
    <t>CARLOS ANDRES ESCOBAR DIEZ- LIDER GESTOR - carlos.escobar@antioquia.gov.co Tel: 3838686</t>
  </si>
  <si>
    <t>Aunar esfuerzos para la ejecución del proyecto “Programa de monitoreo costero en las playas Urbanas intervenidas con obras de protección costera y en el volcán de lodos del municipio de Arboletes, Antioquia”.</t>
  </si>
  <si>
    <t>Aunar esfuerzos para Implementar la estrategia de movilización, promoviendo apropiación social en el mantenimiento y conservación de los predios adquiridos por los municipios en áreas estratégicas para la preservación del patrimonio hídrico, y el fortalecimiento del plan de educación ambiental en el Departamento​</t>
  </si>
  <si>
    <t>Prestar el servicio de operación integral de los eventos que requiera la Gobernación de Antioquia en los  municipios del departamento,  realizando las actividades de diseño, producción, arrendamiento de espacios y suministro de los bienes y servicios necesarios para su correcta ejecución de conformidad con las órdenes de pedido expedidas por la Oficina de Comunicaciones</t>
  </si>
  <si>
    <t>Contratación directa</t>
  </si>
  <si>
    <t>Comunes</t>
  </si>
  <si>
    <t>Prestación de servicios de litografía y comunicación gráfica como edición, impresión y publicación de contenidos de la Gobernación de Antioquia en otros formatos, de acuerdo con las órdenes de servicio de la Oficina de Comunicaciones</t>
  </si>
  <si>
    <t>Licitación pública</t>
  </si>
  <si>
    <t>Destinación especifica</t>
  </si>
  <si>
    <t xml:space="preserve">0-1010  </t>
  </si>
  <si>
    <t xml:space="preserve">No </t>
  </si>
  <si>
    <t>OTR - Otro Tipo de Contrato</t>
  </si>
  <si>
    <t>Prestar apoyo técnico, administrativo y financiero para la gestión de la estrategia  de atención integral a la primera infancia en el Departamento de Antioquia</t>
  </si>
  <si>
    <t>Aunar esfuerzos para ralizar la construccion de la segunda estapa del Centro de Desarrollo Infantil - CDI como espacios de calidad que contribuyan a la atencion integral para la primera infancia en el Municipio de Tarso.</t>
  </si>
  <si>
    <t>9,5 meses</t>
  </si>
  <si>
    <t>Aunar esfuerzos para realizar la construcción de la primera etapa del Centro de Desarrollo Infantil –CDI- como espacios de calidad que contribuyan a la atención integral para la primera infancia en el municipio de Guadalupe</t>
  </si>
  <si>
    <t xml:space="preserve">Prestar el servicio de atención integral a madres gestantes, lactantes, niños y niñas hasta los 5 años de edad en condiciones de vulnerabilidad, bajo la modalidade familiar  en el municipio de Fredonia. </t>
  </si>
  <si>
    <t xml:space="preserve">Prestar el servicio de atención integral a niños y niñas hasta los 5 años de edad en condiciones de vulnerabilidad, bajo las modalidadad institucional en el municipio de Caucasia </t>
  </si>
  <si>
    <t>Prestar servicios para la promoción del desarrollo infantil temprano en el municipio de Caucasia, bajo la Modalidad Familiar- APS, en el marco de la estrategia de Cero a Siempre.</t>
  </si>
  <si>
    <t>Aunar esfuerzos para la promoción del desarrollo infantil temprano en el municipio de Valparaiso, bajo la Modalidad Familiar- APS, en el marco de la estrategia de Cero a Siempre.</t>
  </si>
  <si>
    <t>Aunar esfuerzos para la promoción del desarrollo infantil temprano en el municipio de Motebello, bajo la Modalidad Familiar- APS, en el marco de la estrategia de Cero a Siempre.</t>
  </si>
  <si>
    <t>Aunar esfuerzos para la promoción del desarrollo infantil temprano en la subregión de oriente y el municipio de Turbo del departamento de Antioquia bajo la modalidad familiar e institucional, en el marco de la estrategia De Cero a Siempre.</t>
  </si>
  <si>
    <t>Suministrar  la dotación vestido y calzado de labor para el personal de la planta docente de las Instituciones Educativas de los Municipios no certificados del Departamento de Antioquia, que devengan menos de dos salarios mínimos.</t>
  </si>
  <si>
    <t>Contratación de cupos educativos,  para atender población urbana y rural en edad escolar y población en condiciones de extra edad, mediante modelo tradicional y/o flexible modalidad sistema educativo tutorial, en los municipios de las Subregiones Suroeste, Oriente, Occidente y Norte</t>
  </si>
  <si>
    <t>Contratación de cupos educativos,  para atender población urbana y rural en edad escolar y población en condiciones de extra edad, mediante modelo tradicional y/o flexible modalidad sistema educativo tutorial, en los municipios de la Subregión del Bajo Cauca</t>
  </si>
  <si>
    <t>Contratación de cupos educativos,  para atender población urbana y rural en edad escolar y población en condiciones de extra edad, mediante modelo tradicional y/o flexible modalidad sistema educativo tutorial, en los Municipios de las Subregiones de Occidente, Norte, Nordeste y Suroeste.</t>
  </si>
  <si>
    <t>Contratación de cupos educativos,  para atender población urbana y rural en edad escolar y población en condiciones de extra edad, mediante modelo tradicional y/o flexible en los municipios de la subregión del Valle de Aburra.</t>
  </si>
  <si>
    <t>Contratación de cupos educativos,  para atender población urbana y rural en edad escolar y población en condiciones de extra edad, mediante modelo tradicional y/o flexible modalidad sistema educativo tutorial, en los Municipios de la Subregiones de Suroeste,  Norte,  Oriente, Nordeste, Magdalena Medio, Occidente y Valle de Aburrá.</t>
  </si>
  <si>
    <t>Contratación de cupos educativos,  para atender población urbana en edad escolar mediante modelo tradicional, en los Municipios de la Subregión de Urabá (Municipio de San Pedro de Urabá).</t>
  </si>
  <si>
    <t>Contratación de cupos educativos,  para atender población urbana en edad escolar mediante modelo tradicional, en los Municipios de la Subregión del Bajo Cauca.</t>
  </si>
  <si>
    <t>Contratación de cupos educativos,  para atender población urbana y rural en edad escolar, mediante modelo aceleración del aprendizaje.</t>
  </si>
  <si>
    <t>Interventoría técnica, administrativa, financiera y juridica  al contrato " Adecuación y ampliación de la IE Perla del Citará (Sección A) del Municipio de Betania, Antioquia."</t>
  </si>
  <si>
    <t>SGP BALANCE</t>
  </si>
  <si>
    <t>Interventoría técnica, administrativa, financiera y juridica al contrato: "Reposición y ampliación del CER Maní de las Casas del Municipio de Amagá"</t>
  </si>
  <si>
    <t xml:space="preserve">5 meses </t>
  </si>
  <si>
    <t>Interventoría técnica, administrativa, financiera y juridica al contrato "Ampliación de la I.E. PADRE ROBERTO ARROYAVE VELEZ, del Municipio de San Pedro de los Milagros, Antioquia"  del municipio de San Pedro de los Milagros, Antioquia"</t>
  </si>
  <si>
    <t>Interventoría técnica, administrativa, financiera, ambiental y legal para el contrato “Repotenciación y mejoramiento de la infraestructura física de la EU Cacique Toné Sede de la I.E. Monseñor Jorge Iván Cadavid del municipio de Urrao, Antioquia”</t>
  </si>
  <si>
    <t>240 DÍAS</t>
  </si>
  <si>
    <t xml:space="preserve">Interventoría técnica, administrativa, financiera y juridica al contrato: "Terminación de las obras en la IE Presbítero Rodrigo Lopera Gil  en el Municipio de Peque, Antioquia." </t>
  </si>
  <si>
    <t xml:space="preserve">6,5 meses </t>
  </si>
  <si>
    <t>Interventoría técnica, administrativa, financiera y juridica al contrato: "Adecuación, mantenimiento y mejoramiento de la infraestructura física de la Institución Educativa San José Sede Escuela Madre Laura del municipio de Jericó, Antioquia</t>
  </si>
  <si>
    <t xml:space="preserve">6 meses </t>
  </si>
  <si>
    <t>Reposición y ampliación del CER Maní de las Casas del Municipio de Amagá</t>
  </si>
  <si>
    <t>Reposición de la infraestructura física de la Institucion Educativa Rural Alegrias del Municipio de Caramanta, Antioquia.</t>
  </si>
  <si>
    <t>Terminación de instalaciones eléctricas, unidades sanitarias y acabados  en la IE Entrerrios, municipio de Enterrrios, Antioquia</t>
  </si>
  <si>
    <t>Adecuación y mantenimiento de 5 establecimientos educativos  en el municipio de Ebéjico, Antioquia.</t>
  </si>
  <si>
    <t>Mejoramiento de la Infraestructura Educativa en los Centros Educativos Rurales  Los Sauces, Patio Bonito, San Julian y Alberto Betancourt en el Municipio de Guadalupe, Antioquia</t>
  </si>
  <si>
    <t>Terminación de las obras en la IE Presbítero Rodrigo Lopera Gil  en el Municipio de Peque, Antioquia.</t>
  </si>
  <si>
    <t>Ampliación de la I.E. PADRE ROBERTO ARROYAVE VELEZ, del Municipio de San Pedro de los Milagros, Antioquia</t>
  </si>
  <si>
    <t>Mantenimiento y adecuación de la infraestructura de las instituciones: Julio Restrepo sede 1 (Liceo Julio Restrepo), Julio Restrepo sede 4 (Ramón Vélez Isaza), Chaquiro Abajo y Carlos Vieco Ortiz del Municipio de Salgar, Antioquia.</t>
  </si>
  <si>
    <t>Ampliación y adecuación  del CER Elena Benítez del Municipio de Urrao, Antioquia</t>
  </si>
  <si>
    <t xml:space="preserve">Mantenimiento a la infraestructura educativa de los Centros Educativos Rurales La Cuelga, El Tablazo,  La Palmira y el Silencio del municipio de Hispania, Antioquia </t>
  </si>
  <si>
    <t>Mantenimiento Y mejoramiento de la infraestructura educativa de 4 CER en el Municipio de Giraldo, Antioquia.</t>
  </si>
  <si>
    <t>Reposición del Centro Educativo Rural El Plan en el municipio de Santa Fé de Antioquia.</t>
  </si>
  <si>
    <t>Mantenimento y mejoramiento del CER Concha Media en el munipio de Anorí</t>
  </si>
  <si>
    <t>Reposición del Centro Educativos Rural Los Naranjos en el municipio de Dabeiba, Antioquia</t>
  </si>
  <si>
    <t xml:space="preserve">4,5 meses </t>
  </si>
  <si>
    <t>Repotenciacion y mejoramiento de la infraestructura fisica de la EU CACIQUE TONE , sede de la IE Monseñor Jorge Ivan Cadavid del municipio de Urrao</t>
  </si>
  <si>
    <t xml:space="preserve">Ampliación de la IE Luis López de Mesa, en el municipio de Guadalupe, antioquia </t>
  </si>
  <si>
    <t xml:space="preserve">Mejoramiento de espacios de aprendizaje con la segunda etapa de ampliación de bloques de al IE Filiberto Restrepo Sierra- Sede Liceo Manuela Beltrán, en al zona urbana del municipio de Maceo y mejoramiento de aespacios de aprendizaje en el I.E. Eduardo Aguilar en el municipio de Yolombo, Antioquia </t>
  </si>
  <si>
    <t xml:space="preserve">Aunar esfuerzos para incidir en el mejoramiento de ambientes de aprendizaje con el mantenimiento y mejoramiento  de la infraestructura educativa de la  E U PROCESA DELGADO, del LICEO DE ALEJANDRIA y  de los CER La Inmaculada y CER Piedras Abajo del municipio de Alejandría, Antioquia </t>
  </si>
  <si>
    <t xml:space="preserve">9 meses </t>
  </si>
  <si>
    <t>Mejoramiento de la infraestructura educativa en las insituciones educativas, María Auxiliadora, Institución Educativa Chigorodó, e Institución educativa municipal José de los Santos Zuñiga en el municipio de Chigorodó.</t>
  </si>
  <si>
    <t>Interventoría técnica, administrativa, financiera, ambiental y legal para el contrato: "Mejoramiento de la infraestructura Educativa en las instituciones educativas, Maria Auxiliadora, Institución Educativa Chigorodó e Institución Educativa Municipal José de los Santos Zuñiga en el municipio de Chigorodó"</t>
  </si>
  <si>
    <t xml:space="preserve">Mejoramiento de espacios de aprendizaje con el mantenimiento  de la IER Salazar, La IER San Agustín, La IE Pueblo Nuevo y la IE Presbitero Gerardo Montoya Bloque 1, en el Munipio de Amalfi, Antioquia </t>
  </si>
  <si>
    <t xml:space="preserve">Mantenimiento de la infraestructura física de la institución educativa Escuela Normal Superior de Jerico sede bachillerato, del municipio de Jericó, Antioquia </t>
  </si>
  <si>
    <t xml:space="preserve">7 meses </t>
  </si>
  <si>
    <t>Estudios y diseños de vulnerabilidad sísmica y patología estructural, diseño arquitectónico, hidrosanitario y eléctrico de la infraestructura física  de la institución educativa rural La Cruzada del municipio de Remedios, Antioquia</t>
  </si>
  <si>
    <t xml:space="preserve">2,5 meses </t>
  </si>
  <si>
    <t>MEJORAMIENTO DE LA INFRAESTRUCTURA EDUCATIVA DE LA ​INSTITUCIÓN EDUCATIVA RURAL CUTURÚ Y DEL CENTRO EDUCATIVO RURAL ALTO CACERÍ SEDE LA GARRAPATA DEL MUNICIPIO DE CAUCASIA, DEPARTAMENTO DE ANTIOQUIA.</t>
  </si>
  <si>
    <t>INTERVENTORÍA TÉCNICA, ADMINISTRATIVA, FINANCIERA Y JURÍDICA AL CONTRATO: " MEJORAMIENTO DE LA INFRAESTRUCTURA EDUCATIVA DE LA INSTITUCIÓN EDUCATIVA RURAL CUTURÚ, Y DEL CENTRO EDUCATIVO RURAL ALTO CACERÍ SEDE LA GARRAPATA DEL MUNICIPIO DE CAUCASIA, DEPARTAMENTO DE ANTIOQUIA.</t>
  </si>
  <si>
    <t xml:space="preserve">8 meses </t>
  </si>
  <si>
    <t>Aunar esfuerzos para incidir en el mejoramiento de las condiciones físicas, educativas, pedagógicas, ambientales y comunitarias de los Centros  Educativos  Rurales El Brasil  del municipio de San Rafael, La Josefina y el Prodigio del Municipio de San Luis y Santa Ana del Municipio de Granada, Antioquia, de acuerdo con el convenio marco 2013-AS-15-126.</t>
  </si>
  <si>
    <t xml:space="preserve">“Aunar esfuerzos para incidir en el mejoramiento de las condiciones físicas, educativas, pedagógicas, ambientales y comunitarias de los Centros  Educativos  Rurales Siete Vueltas y los Musgos del Municipio de San Juan de Urabá y los Centros Educativos Rurales Piedras Blancas y Nueva Esperanza del Municipio de Carepa, Antioquia”, de acuerdo con el convenio marco 2013-AS-15-126.
</t>
  </si>
  <si>
    <t>Mejoramiento y mantenimiento de la infraestructura educativa de los establecimientos CER El Tabor, IE Jesús María Arias, CER Minitas y CER La Honda, del Municipio de Granada, Antioquia.</t>
  </si>
  <si>
    <t>Mejoramiento y mantenimiento de la infraestructura educativa de los establecimientos CER Los Arrayanes, CER La Primavera, CER Las Hojas, CER Peñolcito, CER San José y CER Santa Rosa, del Municipio de San Vicente, Antioquia.</t>
  </si>
  <si>
    <t xml:space="preserve">4 meses </t>
  </si>
  <si>
    <t>Interventoría técnica, administrativa, financiera y juridica al contrato: "Mejoramiento y mantenimiento de la infraestructura educativa de los establecimientos CER Los Arrayanes, CER La Primavera, CER Las Hojas, CER Peñolcito, CER San José y CER Santa Rosa, del Municipio de San Vicente, Antioquia".</t>
  </si>
  <si>
    <t xml:space="preserve">Mantenimiento de la infraestructura física de los centros educativos rurales Ursula  y Yarumalito del municipio de Santa Barbara, Antioquia y del centro educativo Rural Juan Crisostomo Martinez del municipio de Montebello, Antioquia </t>
  </si>
  <si>
    <t xml:space="preserve">Interventoría técnica, administrativa, financiera, ambiental y legala para el contrato: Mantenimiento de la infraestructura física de los centros educativos rurales Ursula  y Yarumalito del municipio de Santa Barbara, Antioquia y del centro educativo Rural Juan Crisostomo Martinez del municipio de Montebello, Antioquia </t>
  </si>
  <si>
    <t>Mejoramiento de la infraestructura fisica  de la Institución Educativa Cisneros - Sede EU Concepción Restrepo, Sede EU Jesús María Duque y Sede Liceo Cisneros, en el municipio de Cisneros, Antioquia</t>
  </si>
  <si>
    <t xml:space="preserve">2 MESES </t>
  </si>
  <si>
    <t>Reposición de la infraestructura educativa del Centro Educativo Rural Campo Alegre 2, en el municipio de Vegachí, Antioquia</t>
  </si>
  <si>
    <t xml:space="preserve">4 MESES </t>
  </si>
  <si>
    <t>Mejoramiento de la infraestructura educativa de la Institución Educativa Ignacio Yepes Yepes y de la Institución Educativa Llano de Córdoba, en el municipio de Remedios, Antioquia</t>
  </si>
  <si>
    <t xml:space="preserve">5 MESES </t>
  </si>
  <si>
    <t>Interventoría técnica, administrativa, financiera, ambiental y legal para el contrato de ​Mejoramiento de la infraestructura educativa de la Institución Educativa Ignacio Yepes Yepes y de la Institución Educativa Llano de Córdoba, en el municipio de Remedios, Antioquia.</t>
  </si>
  <si>
    <t>Mejoramiento de la infraestructura fisica de la Institución Educativa Escuela Normal Superior del Magdalena Medio, en el municipio de Puerto Berrío, Antioquia</t>
  </si>
  <si>
    <t>Mejoramiento de la Infraestructura Fisica en los Centros Educativos Rurales La Rosita y San Juan Bautista en el Municipio de San Pedro de Urabá e IER Santa Fe de las Platas y CER Cerro las Lajas del Municipio de Arboletes, Antioquia</t>
  </si>
  <si>
    <t>Interventoría técnica, administrativa, financiera, ambiental y legal para el contrato: "Mejoramiento de la Infraestructura Fisica en los Centros Educativos Rurales La Rosita y San Juan Bautista en el Municipio de San Pedro de Urabá e IER Santa Fe de las Platas y CER Cerro las Lajas del Municipio de Arboletes".</t>
  </si>
  <si>
    <t>Adecuación y mantenimiento de la infraestructura educativa Rural  de la IER  Palomos, IER Murrapal sede Bachillerato del municpio de Fredonia - Antioquia</t>
  </si>
  <si>
    <t>Dotación mobiliaria para el centro de estudio técnicos y tecnológicos del municipio de Zaragoza, Antioquia</t>
  </si>
  <si>
    <t>Ampliación de la Infraestructura Educativa en la Institución Educativa Antonio Roldán Betancur del municipio de Necoclí, Antioquia.</t>
  </si>
  <si>
    <t>Interventoría técnica, administrativa, financiera, ambiental y legal para el contrato: "Ampliación de la Infraestructura Educativa en la  Institución Educativa Antonio Roldán Betancur del  Municipio de Necoclí, Antioquia".</t>
  </si>
  <si>
    <t xml:space="preserve">Mejoramiento de la Institución Educativa Rural Jesús María Valle Jaramillo, Corregimiento La Granja, municipio de Ituango, Departamento de Antioquia </t>
  </si>
  <si>
    <t xml:space="preserve">Interventoría técnica, administrativa, financiera y juridica al contrato de Mejoramiento de la Institución Educativa Rural Jesús María Valle Jaramillo, corregimiento La Granja, municipio de Ituango, Departamento de Antioquia </t>
  </si>
  <si>
    <t xml:space="preserve">Interventoría técnica, administrativa, financiera y juridica al contrato de mejoramiento de la insitución educativa Santo Cristo de Zaragoza, municipio de Zaragoza e insititución educativa rural Cacerí, municipio de Caucasia, Departamento de Antioquia </t>
  </si>
  <si>
    <t>Mejoramiento de la institución educativa rural Piamonte, Corregimiento de piamonte, municipio de Cáceres, Departamento de Antioquia</t>
  </si>
  <si>
    <t xml:space="preserve">3 MESES </t>
  </si>
  <si>
    <t>SGP RENDIMIENTOS FINANCIEROS</t>
  </si>
  <si>
    <t xml:space="preserve">Participación de docentes de instituciones educativas oficiales de los municipios no certificados del departamento de Antioquía en el Diplomado de Equidad de Género  </t>
  </si>
  <si>
    <t>Mejoramiento de la Enseñanza  y Apropiación  de la Lengua Castellana  en los Establecimientos Educativos de Antioquia.</t>
  </si>
  <si>
    <t>Apoyar el mejoraramiento de  la enseñanza y apropiación de las matemáticas en los Establecimientos Educativos de Antioquia.</t>
  </si>
  <si>
    <t>8,5 MESES</t>
  </si>
  <si>
    <t>DOTACIÓN DE MATERIAL AUDIOVISUAL PARA LA FORMACIÓN EN PRE-LECTURA MUSICAL Y  DIBUJO RÍTMICO DE NIÑOS Y NIÑAS A TRAVÉS DE LA MÚSICA EN LOS MUNICIPIOS EN LOS QUE SE DESARROLLA EL PROYECTO DE PARQUES EDUCATIVOS.</t>
  </si>
  <si>
    <t>Otro tipo de contrato</t>
  </si>
  <si>
    <t>0-6006</t>
  </si>
  <si>
    <t>mayo</t>
  </si>
  <si>
    <t xml:space="preserve">enero </t>
  </si>
  <si>
    <t xml:space="preserve">Prestar atencion , apoyo y acompañamiento psicosial  y cultural a la poblacion indigena del departamento de antioquia. </t>
  </si>
  <si>
    <t>Financiacion y cofinanciacion de programas y proyectos para el desarrollo integral de las poblaciones indígenas del departamento. Administrado por el Gobernador del Departamento o  su delegado, Gerencia Indigena - Gerente,  dos delegados indigenas de la Asociacion de Cabildos Indigenas de Antioquia  OIA, entre otros, previa concertacion (Fondo Especial de Desarrollo Indigena de Antioquia - FEDI, Creado mediante ordenanza Nro.30 de 1990, restructurado por Decreto Nro.2478 de 1995).</t>
  </si>
  <si>
    <t xml:space="preserve">12 meses </t>
  </si>
  <si>
    <t>12 Meses</t>
  </si>
  <si>
    <t>60 meses</t>
  </si>
  <si>
    <t>19 meses</t>
  </si>
  <si>
    <t>ALEJANDRO MELO ESTRADA. alejandro.melo@antioquia.gov.co. 3839121</t>
  </si>
  <si>
    <t>Disposición de espacios, provisión de bienes y servicios y operación integral de eventos institucionales de la Gobernación de Antioquia, de conformidad con las órdenes de servicio de la Oficina de Comunicaciones</t>
  </si>
  <si>
    <t>Prestar servicios profesionales especializados para la Asesoria y asistencia jurídica en la gestíon contractual de la Estrategia de atencion Integral a la Primera Infancia.</t>
  </si>
  <si>
    <t>5,5 meses</t>
  </si>
  <si>
    <t>Interventoría Tecnica, Administrativa , financiera y legal para las obras de Mejoramiento en la Doble Calzada las Palmas</t>
  </si>
  <si>
    <t xml:space="preserve">Convenio Interadministrativo de Asociación entre EL DEPARTAMENTO DE ANTIOQUIA y EL MUNICIPIO DE MEDELLÍN para la planeación, financiación, contratación y ejecución de EL PROYECTO TÚNEL DEL TOYO Y SUS VÍAS DE ACCESO </t>
  </si>
  <si>
    <t>Regimen Especial</t>
  </si>
  <si>
    <t>Interventoria tecnica, administrativa, financiera , ambiental y legal, de las obras y actividades de construcción, de operacion, mantenimiento y mejoramiento de todas las vias y fases del contrato de concesión 97-CO-20-18-11.</t>
  </si>
  <si>
    <t>0-2160
4-2160</t>
  </si>
  <si>
    <t>Prestación del servicio de radiocomunicación Análoga y el Alquiler de 20 radios para la comunicación en la conexión vial Guillermo Gaviria Correa y el túnel Fernando Gómez Martínez</t>
  </si>
  <si>
    <t>Prestar los servicios profesionales como Arquitecto especializado para el apoyo a la gestión y y revisión de detalles técnicos y de arquitectura de la Red Hospitalaria del Departamento.</t>
  </si>
  <si>
    <t>Prestar los servicios profesionales como Ingeniero Civil para el apoyo a la gestión y y revisión de detalles técnicos de la Red Hospitalaria del Departamento.</t>
  </si>
  <si>
    <t>Por el presente Convenio Interadministrativo el Departamento colaborara al Municipio de ANGOSTURA con el suministro de materiales  para llevar a cabo el mejoramiento de vias urbanas y/o terciarias.</t>
  </si>
  <si>
    <t>7 meses, sin sobrepasar 30 de octubre de 2015</t>
  </si>
  <si>
    <t>Por el presente Convenio Interadministrativo el Departamento colaborara al Municipio de BRICEÑO con el suministro de materiales  para llevar a cabo el mejoramiento de vias urbanas y/o terciarias.</t>
  </si>
  <si>
    <t>Por el presente Convenio Interadministrativo el Departamento colaborara al Municipio de CAROLINA DEL PRÍNCIPE con el suministro de materiales  para llevar a cabo el mejoramiento de vias urbanas y/o terciarias.</t>
  </si>
  <si>
    <t>Por el presente Convenio Interadministrativo el Departamento colaborara al Municipio de DONMATIAS con el suministro de materiales  para llevar a cabo el mejoramiento de vias urbanas y/o terciarias.</t>
  </si>
  <si>
    <t>Por el presente Convenio Interadministrativo el Departamento colaborara al Municipio de ENTRERRÍOS con el suministro de materiales  para llevar a cabo el mejoramiento de vias urbanas y/o terciarias.</t>
  </si>
  <si>
    <t>Por el presente Convenio Interadministrativo el Departamento colaborara al Municipio de ITUANGO con el suministro de materiales  para llevar a cabo el mejoramiento de vias urbanas y/o terciarias.</t>
  </si>
  <si>
    <t>Por el presente Convenio Interadministrativo el Departamento colaborara al Municipio de GUADALUPE con el suministro de materiales  para llevar a cabo el mejoramiento de vias urbanas y/o terciarias.</t>
  </si>
  <si>
    <t>Por el presente Convenio Interadministrativo el Departamento colaborara al Municipio de SAN JOSE DE LA MONTAÑA con el suministro de materiales  para llevar a cabo el mejoramiento de vias urbanas y/o terciarias.</t>
  </si>
  <si>
    <t>Por el presente Convenio Interadministrativo el Departamento colaborara al Municipio de SAN PEDRO DE LOS MILADROS con el suministro de materiales  para llevar a cabo el mejoramiento de vias urbanas y/o terciarias.</t>
  </si>
  <si>
    <t>Por el presente Convenio Interadministrativo el Departamento colaborara al Municipio de SANTA ROSA DE OSOS con el suministro de materiales  para llevar a cabo el mejoramiento de vias urbanas y/o terciarias.</t>
  </si>
  <si>
    <t>Por el presente Convenio Interadministrativo el Departamento colaborara al Municipio de TOLEDO con el suministro de materiales  para llevar a cabo el mejoramiento de vias urbanas y/o terciarias.</t>
  </si>
  <si>
    <t>Por el presente Convenio Interadministrativo el Departamento colaborara al Municipio de VALDIVIA con el suministro de materiales  para llevar a cabo el mejoramiento de vias urbanas y/o terciarias.</t>
  </si>
  <si>
    <t>Por el presente Convenio Interadministrativo el Departamento colaborara al Municipio de YARUMAL con el suministro de materiales  para llevar a cabo el mejoramiento de vias urbanas y/o terciarias.</t>
  </si>
  <si>
    <t>Por el presente Convenio Interadministrativo el Departamento colaborara al Municipio de LA ESTRELLA con el suministro de materiales  para llevar a cabo el mejoramiento de vias urbanas y/o terciarias.</t>
  </si>
  <si>
    <t>Por el presente Convenio Interadministrativo el Departamento colaborara al Municipio de GIRARDOTA con el suministro de materiales  para llevar a cabo el mejoramiento de vias urbanas y/o terciarias.</t>
  </si>
  <si>
    <t>Por el presente Convenio Interadministrativo el Departamento colaborara al Municipio de ENVIGADO con el suministro de materiales  para llevar a cabo el mejoramiento de vias urbanas y/o terciarias.</t>
  </si>
  <si>
    <t>Por el presente Convenio Interadministrativo el Departamento colaborara al Municipio de Támesis con el suministro de materiales  para llevar a cabo el mejoramiento de vias urbanas y/o terciarias.</t>
  </si>
  <si>
    <t>Por el presente Convenio Interadministrativo el Departamento colaborara al Municipio de ANZÁ con el suministro de materiales  para llevar a cabo el mejoramiento de vias urbanas y/o terciarias.</t>
  </si>
  <si>
    <t>Por el presente Convenio Interadministrativo el Departamento colaborara al Municipio de ARMENIA con el suministro de materiales  para llevar a cabo el mejoramiento de vias urbanas y/o terciarias.</t>
  </si>
  <si>
    <t>Por el presente Convenio Interadministrativo el Departamento colaborara al Municipio de BURITICÁ  con el suministro de materiales  para llevar a cabo el mejoramiento de vias urbanas y/o terciarias.</t>
  </si>
  <si>
    <t>Por el presente Convenio Interadministrativo el Departamento colaborara al Municipio de CAÑASGORDAS con el suministro de materiales  para llevar a cabo el mejoramiento de vias urbanas y/o terciarias.</t>
  </si>
  <si>
    <t>Por el presente Convenio Interadministrativo el Departamento colaborara al Municipio de DABEIBA con el suministro de materiales  para llevar a cabo el mejoramiento de vias urbanas y/o terciarias.</t>
  </si>
  <si>
    <t>Por el presente Convenio Interadministrativo el Departamento colaborara al Municipio de EBÉJICO con el suministro de materiales  para llevar a cabo el mejoramiento de vias urbanas y/o terciarias.</t>
  </si>
  <si>
    <t>Por el presente Convenio Interadministrativo el Departamento colaborara al Municipio de  FRONTINO con el suministro de materiales  para llevar a cabo el mejoramiento de vias urbanas y/o terciarias.</t>
  </si>
  <si>
    <t>Por el presente Convenio Interadministrativo el Departamento colaborara al Municipio de GIRALDO con el suministro de materiales  para llevar a cabo el mejoramiento de vias urbanas y/o terciarias.</t>
  </si>
  <si>
    <t>Por el presente Convenio Interadministrativo el Departamento colaborara al Municipio de HELICONIA con el suministro de materiales  para llevar a cabo el mejoramiento de vias urbanas y/o terciarias.</t>
  </si>
  <si>
    <t>Por el presente Convenio Interadministrativo el Departamento colaborara al Municipio de OLAYA con el suministro de materiales  para llevar a cabo el mejoramiento de vias urbanas y/o terciarias.</t>
  </si>
  <si>
    <t>Por el presente Convenio Interadministrativo el Departamento colaborara al Municipio de PEQUE con el suministro de materiales  para llevar a cabo el mejoramiento de vias urbanas y/o terciarias.</t>
  </si>
  <si>
    <t>Por el presente Convenio Interadministrativo el Departamento colaborara al Municipio de SABANALARGA con el suministro de materiales  para llevar a cabo el mejoramiento de vias urbanas y/o terciarias.</t>
  </si>
  <si>
    <t>Por el presente Convenio Interadministrativo el Departamento colaborara al Municipio de SAN JERÓNIMO con el suministro de materiales  para llevar a cabo el mejoramiento de vias urbanas y/o terciarias.</t>
  </si>
  <si>
    <t>Por el presente Convenio Interadministrativo el Departamento colaborara al Municipio de SANTA FE DE ANTIOQUIA con el suministro de materiales  para llevar a cabo el mejoramiento de vias urbanas y/o terciarias.</t>
  </si>
  <si>
    <t>Por el presente Convenio Interadministrativo el Departamento colaborara al Municipio de SOPETRÁN con el suministro de materiales  para llevar a cabo el mejoramiento de vias urbanas y/o terciarias.</t>
  </si>
  <si>
    <t>Por el presente Convenio Interadministrativo el Departamento colaborara al Municipio de URAMITA con el suministro de materiales  para llevar a cabo el mejoramiento de vias urbanas y/o terciarias.</t>
  </si>
  <si>
    <t>S-GRA
0-R002</t>
  </si>
  <si>
    <t>Interventoría técnica, ambiental, administrativa, financiera y legal para la Construcción del Parque Educativo del Municipio de El Bagre en el Departamento de Antioquia
Vigencia 2015</t>
  </si>
  <si>
    <t>John Jairo Osorio Agudelo- 9751
john.osorio@antioquia.gov.co</t>
  </si>
  <si>
    <t>72121002
81101605</t>
  </si>
  <si>
    <t xml:space="preserve">Régimen Especial </t>
  </si>
  <si>
    <t xml:space="preserve">Cofinanciar el proyecto de inversión para el  fortalecimiento de la competitividad de la ganadería bovina mediante un programa de mejoramiento de la productividad ganadera del suroriente Antioqueño,  el cual hace parte del plan de modernización de la Ganadería Bovina para Antioquia. </t>
  </si>
  <si>
    <t>Cofinanciar el proyecto de inversión para la producción de leche condensada,  el cual hace parte del plan de modernización de la Ganadería Bovina para Antioquia.</t>
  </si>
  <si>
    <t>0-2091</t>
  </si>
  <si>
    <t>4-2091</t>
  </si>
  <si>
    <t>Apoyar las actividades técnicas y administrativas relacionadas con el área de ingeniería estructural, inherentes a los  proyectos definidos por el Fondo Adaptación para Antioquia requeridas para la ejecución del Convenio Marco 078 de 2012, suscrito entre el Departamento de Antioquia y el Fondo Adaptación.</t>
  </si>
  <si>
    <t>Valor estimado en la vigencia actual</t>
  </si>
  <si>
    <t>85111617 85111616</t>
  </si>
  <si>
    <t>41113117 41113118</t>
  </si>
  <si>
    <t>46161714 46182306</t>
  </si>
  <si>
    <t>73152101 73152108</t>
  </si>
  <si>
    <t>72151704 92121704</t>
  </si>
  <si>
    <t>Menor Cuantía</t>
  </si>
  <si>
    <t>clasificacion, ordenacion, descripcion, digitalizacion certificada indexacion, cargue en el sistema de gestion documental Mercurio correspondientes a los documentos de archivos de gestion de las diferentes dependencias de la Gobernacion de Antioquia, bajo la modalidad de Inhouse y  Outhouse. (3685)</t>
  </si>
  <si>
    <t>clasificación, ordenación, descripción y servicio de almacenaje de documentos correspondientes a los fondos documentales de la gobernación de antioquia, incluyendo materiales y unidades de conservación. (3290)</t>
  </si>
  <si>
    <t>adquisición e instalación de archivadores, armarios metalicos, planotecas y mantenimiento de muebles para archivar documentos en el departamento de antioquia. (3440)</t>
  </si>
  <si>
    <t>Elaboración de tabla de valoracion documental, a los documentos del   fondo acumulado de la Gobernacion de Antioquia. (3148)</t>
  </si>
  <si>
    <t>Adquisición de escaner (3850)</t>
  </si>
  <si>
    <t>Prestación del servicio de mensajería expresa, que comprende la recepción, recolección, acopio y entrega personalizada de envíos de correspondencia de la Gobernación de Antioquia y demás objetos postales, a nivel local, nacional e internacional, bajo estándares de celeridad, calidad y garantías del servicio, in house.</t>
  </si>
  <si>
    <t xml:space="preserve">Junio </t>
  </si>
  <si>
    <t>4 meses y medio</t>
  </si>
  <si>
    <t>$ 461. 000.000</t>
  </si>
  <si>
    <t>Adquisición e instalacion de carteleras para el Departamento de Antioquia. (3641)</t>
  </si>
  <si>
    <t>prestacion de servicios de mantenimiento integral, suministro de consumibles y repuestos para plotter, escaner, impresoras y multifuncional propiedad del pdepartamento de Antioquia y sus sedes externas. (3793)</t>
  </si>
  <si>
    <t>Adquisición de tiquetes aéreos para la Gobernación de Antioquia (3162)</t>
  </si>
  <si>
    <t>Adquisición de elementos de protección personal para los servidores de la Gobernación de Antioquia. (3843)</t>
  </si>
  <si>
    <t>Adquisición de electrodomésticos para las diferentes dependencias de la Gobernación de Antioquia. (3786)</t>
  </si>
  <si>
    <t>Adquisición de  equipos tecnológicos y software  para la gobernación de antioquia. (4042)</t>
  </si>
  <si>
    <t>284,869,020</t>
  </si>
  <si>
    <t>Adquisicion de medios audiovisuales y demas elementos de comunicación para la Gobernación de Antioquia. (3548)</t>
  </si>
  <si>
    <t>Adquisicion de telefonos IP para las dependencias de la Gobernacion de Antioquia. (4600003369)</t>
  </si>
  <si>
    <t>Suministro de bienes muebles y enseres para las dependencias de la Gobernación de Antioquia (4300)</t>
  </si>
  <si>
    <t>Adquisición de insumos y herramientas para el mantenimineto del centro adminitrativo departamental y sedes externas. (4102)</t>
  </si>
  <si>
    <t>Implementar El Módulo De Activos En Archibus En La Gobernación De Antioquia (4600004006)</t>
  </si>
  <si>
    <t>Adquisición de  estanterias, apilador y escalera</t>
  </si>
  <si>
    <t>Actualizacion del sistema de control de acceso vehicular y de tarjetas de proximidad oara la Gobernacion de Antioquia. (3857)</t>
  </si>
  <si>
    <t>Adquisición de equipos y software  para actualizar el sistema de control de acceso biométrico en áreas sensibles en la Gobernación de Antioquia.(3682)</t>
  </si>
  <si>
    <t>actualización, ampliación e implementación del llaverama para el departamento de Antioquia. (3807) (4129)</t>
  </si>
  <si>
    <t xml:space="preserve">Ampliación del sistema integrado de seguridad </t>
  </si>
  <si>
    <t>Suministro de uniformes para los trabajadores oficiales del Departamento de Antioquia y uniformes y elementos depostivos para el equipo de fultbol. (3761)</t>
  </si>
  <si>
    <t>Prestación del servicio de mantenimiento integral, para las motos al servicio del Departamento de Antioquia (3252)</t>
  </si>
  <si>
    <t>Servicios de mantenimiento preventivo y/o correctivo con suministro de repuestos, insumos y accesorios para vehículos marca toyota con garantía vigente e importados del departamento de antioquia (3248)</t>
  </si>
  <si>
    <t>Mantenimiento preventivo y correctivo, con suministro e instalacion de repuestos, equipos y trabajos varios, para el sistema de aire acondicionado y ventilacion mecanica del centro administrastivo departamental y sedes externas. (3226)</t>
  </si>
  <si>
    <t>Conservacion de material vegetal para las diferentes dependencias del Departamento de Antioquia.</t>
  </si>
  <si>
    <t>Mantenimiento correctivo de puertas de acceso para el sotano del parqueadero del Centro Administrativo Departamental.</t>
  </si>
  <si>
    <t>Realizar el mantenimiento general y jardineria en la casa fiscal de Antioquia-sede Bogota. (3250)</t>
  </si>
  <si>
    <t>Prestación de servicio de transporte terrestre automotor para apoyar la gestión de la Gobernación de Antioquia.(3176)</t>
  </si>
  <si>
    <t>Mantenimiento general de Tapiceria en muebles de la casa Antioquia. Sede Bogota. (3828)</t>
  </si>
  <si>
    <t>Suministro de cerramientos rigidos para la casa imprenta Departamental. (3751)</t>
  </si>
  <si>
    <t>Adquisición de Cancelería y mobiliario para las diferentes dependencias de la Gobernación de Antioquia. (3603)</t>
  </si>
  <si>
    <t>Señaletica para la Gobernacion de Antioquia sedes descentralizadas. (4459)</t>
  </si>
  <si>
    <t xml:space="preserve">Prestación de Servicio de Aseo,  cafetería y mantenimiento general en las instalaciones del Centro Administrativo Departamental y en las sedes externas. </t>
  </si>
  <si>
    <t>ACUERDO DE MARCO DE PRECIOS</t>
  </si>
  <si>
    <t xml:space="preserve">
obras civiles para el cambio de cielo raso en el centro administrativo departamental Gobernacion de antioquia. (4122)
</t>
  </si>
  <si>
    <t>Lavada de ventaneria y muros de fachada y muros inclinada del Centro Administrativo Departamental “JOSÉ MARÍA CÓRDOVA” y edificio de la Asamblea Departamental de Antioquia. (4133)</t>
  </si>
  <si>
    <t>1,5 meses</t>
  </si>
  <si>
    <t>Modernizacion e instalación del control automático para el sistema de acueducto, supervisión remota del nivel de los tanques de agua potable y ampliación de la red contra incendios en el sotano interno del centro administrativo departamental​ (3841).</t>
  </si>
  <si>
    <t>Adquisición y puesta en marcha de una compactadora de residuos sólidos en el centro  administrativo departamental josé maría córdova. (4064)</t>
  </si>
  <si>
    <t> $ 23.084.000</t>
  </si>
  <si>
    <t>Suministro e instalacion de doble tiros de meditacion con todos sus accesorios y equipos de tecnologia de punta, que cumplan con la normatividad vigente en la subestacion de energia del centro administrativco Departamental. (CAD) (3544)</t>
  </si>
  <si>
    <t>Adquisicion de vehiculos para la Gobernacion de Antioquia</t>
  </si>
  <si>
    <t>2 Meses</t>
  </si>
  <si>
    <t>Adquisicion e instalacion de black out (4677)</t>
  </si>
  <si>
    <t>Adquisicion de insumos indispensables para los procesos misionales de la imprenta Departamental. (3520)</t>
  </si>
  <si>
    <t xml:space="preserve">Adquisición de insumos y repuestos indispensables para el mantenimiento y operación de las impresoras digitales del proceso productivo de la imprenta Departamental. </t>
  </si>
  <si>
    <t>Suministro de insumos para el sistema CTP de la direccion de la imprenta departamental. (3364)</t>
  </si>
  <si>
    <t>Servicios de diagnostico, mantenimiento preventivo y correctivo con reposición de partes mecánicas  para la maquinaria y equipo de la  Imprenta  Departamental. ( 3611)</t>
  </si>
  <si>
    <t>Compra de equipos de comunicación para la Brigada de Emergencia  y los Comités Administrativo Y Operativo Para La Prevención Y Atención De Emergencias Y Desastres De La Gobernacion De Antioquia</t>
  </si>
  <si>
    <t>Prestación de servicios profesionales para realizar jornada de formación y entrenamiento en materia de análisis del riesgo en la Contratación Estatal</t>
  </si>
  <si>
    <t>4 horas</t>
  </si>
  <si>
    <t>Directa </t>
  </si>
  <si>
    <t>2.324.000 </t>
  </si>
  <si>
    <t>Diseño e implementación de un ambiente virtual de aprendizaje para plataforma Moodle de los procesos de formación en temas propios de los conocimientos, habilidades valores y actitudes de los Servidores Públicos de la Gobernación de Antioquia</t>
  </si>
  <si>
    <t>116.754.000 </t>
  </si>
  <si>
    <t>1 año</t>
  </si>
  <si>
    <t>Prestar el servicio de soporte, mantenimiento y actualización del software Kactus-HR, para la gestión de nómina y recursos humanos.</t>
  </si>
  <si>
    <t>Soporte, mantenimiento y actualización del sistema de información MERCURIO para la administración electrónica de documentos a nivel corporativo para un licenciamiento ilimitado en el Departamento de Antioquia.</t>
  </si>
  <si>
    <t>Servicio de recepción, transporte, entrega, almacenamiento y custodia de la información corporativa almacenada en  medios magnéticos y otros dispositivos de la Gobernación de Antioquia.</t>
  </si>
  <si>
    <t>Prestar el servicio de soporte, mantenimiento y actualización del software SISCUOTAS, para la administración de las cuotas partes jubilatorias por cobrar y por pagar del Departamento de Antioquia</t>
  </si>
  <si>
    <t>Prestación del servicio de soporte y mantenimiento a la herramienta informática para el Sistema Integrado de Gestión –ISOlución-</t>
  </si>
  <si>
    <t>Soporte, actualización y manteniemiento del software de Data Protector en sitio</t>
  </si>
  <si>
    <t>Adquisición de una herramienta especializada en gestionar las Bases de Datos Oracle en ambiente Cluster 11G que posee el Departamento de Antioquia.</t>
  </si>
  <si>
    <t>22.500.000 </t>
  </si>
  <si>
    <t>Desarrollar una plataforma digital para la promoción turística del municipio de Támesis. </t>
  </si>
  <si>
    <t> 98.000.000 </t>
  </si>
  <si>
    <t>Implementación del software de Gestión Documental Mercurio con el hardware necesario para su funcionamiento en la Asamblea Departamental de Antioquia.</t>
  </si>
  <si>
    <t>73.171.387 </t>
  </si>
  <si>
    <t>Jorge Orlando Patiño Cardona
Profesional Universitario
Tel: 3839691
jorge.patiño@antioquia.gov.co</t>
  </si>
  <si>
    <t>Adquisición e implementación de software especializado en la transcripción automática de voz, a texto en español, con el hardware necesario para su funcionamiento.</t>
  </si>
  <si>
    <t> 12.000.000 </t>
  </si>
  <si>
    <t>Soporte, mantenimiento y actualización del sistema de sonido para el Recinto de la Asamblea Departamental.</t>
  </si>
  <si>
    <t> 16.000.000 </t>
  </si>
  <si>
    <t>Renovación del Licenciamiento y Soporte de la herramienta de filtrado de contenido de la Gobernación de Antioquia.</t>
  </si>
  <si>
    <t> 55.453.429 </t>
  </si>
  <si>
    <t xml:space="preserve">Realizar acciones y gestiones que permitan el acercamiento y la canalización de la oferta de servicios institucionales brindados por los sectores público y privado, en procura de la superación de la pobreza extrema.  </t>
  </si>
  <si>
    <t>Prestación de servicios profesionales para  el acompañamiento jurídico de la secretaría, en especial las acciones del despacho.</t>
  </si>
  <si>
    <t>no</t>
  </si>
  <si>
    <t>Desarrollar e implentar la política pública de planeación  local y presupuesto participativo para el Departamento de Antioquia</t>
  </si>
  <si>
    <t xml:space="preserve">Aunar esfuerzos para desarrollar actividades de movilización social y  gerenciamiento de la información
de la Política Social de Antioquia </t>
  </si>
  <si>
    <t>Contrato de prestación de servicios para los nuevos desarrollos,  transferencia de conocimientos, licenicas y  administración del aplicativo de organismos comunales en el sisitema Mercurio.</t>
  </si>
  <si>
    <t>Selección Abraviada</t>
  </si>
  <si>
    <t>Aunar esfuerzos para avanzar en el logro de la inclusión y la cohesión social a través del  fortalecimiento de las organizaciones civiles, la participación ciudadana, la  gestión pública y la democracia participativa en la Subregión de Oriente</t>
  </si>
  <si>
    <t>Aunar esfuerzos para el fortalecimiento de las organizaciones  de personas en situación de discapacidad en el Departamento de Antioquia</t>
  </si>
  <si>
    <t>CLASIFICACION, ORDENACION, DESCRIPCION, DIGITALIZACION CERTIFICADA, INDEXACION, CARGUE EN EL SISTEMA DE GESTION DOCUMENTAL MERCURIO CORRESPONDIENTES A LOS DOCUMENTOS DE ARCHIVOS DE GESTION DE LAS DIFERENTES DEPENDENCIAS DE LA GOBERNACION DE ANTIOQUIA BAJO LA MODALIDAD DE INHOUSE Y OUTHOUSE</t>
  </si>
  <si>
    <t>"Aunar esfuerzos administrativos, logísticos y técnicos, para el desarrollo de las diferentes acciones que se adelantan con las organizaciones comunales del Municipio de Urrao dirigidas al fortalecimiento de las mismas, al cumplimiento de la ley comunal y a  la promoción de las diversas estrategias del trabajo comunitario."</t>
  </si>
  <si>
    <t>"Aunar esfuerzos administrativos, logísticos y técnicos, para el desarrollo de las diferentes acciones que se adelantan con las organizaciones comunales del Municipio de Betania  dirigidas al fortalecimiento de las mismas, al cumplimiento de la ley comunal y a  la promoción de las diversas estrategias del trabajo comunitario."</t>
  </si>
  <si>
    <t>ACTA DE EJECUCIÓN N° 4 – CONTRATAR LOS SERVICIOS PARA LA OPERACIÓN Y EL SOPORTE “OFICINA VIRTUAL DE CATASTRO” PARA GARANTIZAR LA CONTINUIDAD DE LOS DIVERSOS PROCESOS CATASTRALES EN EL DEPARTAMENTO DE ANTIOQUIA DE FORMA CENTRALIZADA PARA EL AÑO 2015.</t>
  </si>
  <si>
    <t>CONTRATACION DIRECTA - CI</t>
  </si>
  <si>
    <t>ACTA DE EJECUCIÓN N° 13 DEL CONVENIO MARCO INTERADMINISTRATIVO DE ASOCIACIÓN N° 2013AS1200001/0065 DE 2013, LA CUAL TIENE POR OBJETO: "AUNAR ESFUERZOS INTERADMINISTRATIVOS Y FINANCIEROS, QUE PERMITAN DAR CONTINUIDAD A LA EJECUCIÓN DEL PLAN INTEGRAL REGIONAL PARA EL DESARROLLO DE URABÁ, EN SU FASE 2015".</t>
  </si>
  <si>
    <t>CONVENIO INTERADMINISTRATIVO DE ASOCIACIÓN</t>
  </si>
  <si>
    <t>ALEJANDRO MELO ESTRADA. alejandro.melo@antioquia.gov.co. 3839122</t>
  </si>
  <si>
    <t>PRESTACION DE SERVICIOS PROFESIONALES PARA APOYAR LOS PROCESOS DE DESLINDE DEL DEPARTAMENTO DE ANTIOQUIA CON LOS DEPARTAMENTOS DE CÓRDOBA Y CHOCÓ.</t>
  </si>
  <si>
    <t>CONTRATACION DIRECTA - PS</t>
  </si>
  <si>
    <t>ALEJANDRO MELO ESTRADA. alejandro.melo@antioquia.gov.co. 3839123</t>
  </si>
  <si>
    <t>PRESTAR SERVICIOS PROFESIONALES DE REVISIÓN, APROBACIÓN, CONCEPTUALIZACIÓN Y/O RECHAZO DE TRÁMITES, PREVIA A LA EMISIÓN DE LOS ACTOS ADMINISTRATIVOS GENERADOS POR LA DIRECCIÓN DE SISTEMAS DE INFORMACIÓN Y CATASTRO. - PROFESIONAL 1</t>
  </si>
  <si>
    <t>ALEJANDRO MELO ESTRADA. alejandro.melo@antioquia.gov.co. 3839124</t>
  </si>
  <si>
    <t>PRESTAR SERVICIOS PROFESIONALES DE REVISIÓN, APROBACIÓN, CONCEPTUALIZACIÓN Y/O RECHAZO DE TRÁMITES, PREVIA A LA EMISIÓN DE LOS ACTOS ADMINISTRATIVOS GENERADOS POR LA DIRECCIÓN DE SISTEMAS DE INFORMACIÓN Y CATASTRO. - PROFESIONAL 2</t>
  </si>
  <si>
    <t>ALEJANDRO MELO ESTRADA. alejandro.melo@antioquia.gov.co. 3839125</t>
  </si>
  <si>
    <t>PRESTACIÓN DE SERVICIOS PROFESIONALES PARA APOYAR LA FORMULACIÓN DE DIRECTRICES DE ORDENAMIENTO TERRITORIAL EN EL EJE CHIGORODÓ – ARBOLETES EN EL URABÁ ANTIOQUEÑO Y PARA LA DEFINICIÓN DE UNA RUTA HACIA LA FORMULACIÓN DE LAS DIRECTRICES EN ESTE EJE, ASÍ COMO EN OTRAS PORCIONES ESPECÍFICAS DE TERRITORIO EN EL DEPARTAMENTO DE ANTIOQUIA.</t>
  </si>
  <si>
    <t>ALEJANDRO MELO ESTRADA. alejandro.melo@antioquia.gov.co. 3839126</t>
  </si>
  <si>
    <t>PRESTACIÓN DE SERVICIOS PROFESIONALES PARA DESARROLLAR LA DIMENSIÓN SOCIO TERRITORIAL Y EL COMPONENTE PARTICIPATIVO DENTRO DE LA FORMULACIÓN DE LAS DIRECTRICES DE ORDENAMIENTO TERRITORIAL EN EL EJE CHIGORODÓ – ARBOLETES EN EL URABÁ ANTIOQUEÑO, ASÍ COMO  APOYAR LA DEFINICIÓN DE LA RUTA PARA LAS DIRECTRICES.</t>
  </si>
  <si>
    <t>ALEJANDRO MELO ESTRADA. alejandro.melo@antioquia.gov.co. 3839127</t>
  </si>
  <si>
    <t>PRESTACION DE SERVICIOS PARA APOYAR TÉCNICA Y PRESUPUESTALMENTE AL BANCO DE PROYECTOS DE INVERSION DEPARTAMENTAL, Y LA GESTIÓN Y  SEGUIMIENTO A LOS RECURSOS DEL SISTEMA GENERAL DE REGALÍAS, EN EL DEPARTAMENTO DE ANTIOQUIA</t>
  </si>
  <si>
    <t>ALEJANDRO MELO ESTRADA. alejandro.melo@antioquia.gov.co. 3839128</t>
  </si>
  <si>
    <t>PRESTACIÓN DEL SOPORTE TÉCNICO A LAS HERRAMIENTAS TECNOLÓGICAS DEL MÓDULO SAP–PS QUE SOPORTAN LA GESTIÓN DEL BANCO DE PROYECTOS Y LA INTEGRACIÓN CON PRESUPUESTO, EN LA GOBERNACIÓN DE ANTIOQUIA.</t>
  </si>
  <si>
    <t>ALEJANDRO MELO ESTRADA. alejandro.melo@antioquia.gov.co. 3839129</t>
  </si>
  <si>
    <t>PRESTACION DE SERVICIOS PROFESIONALES PARA LOS AJUSTES EN LOS DESARROLLOS - REPORTES PLAN DE ACCION Y PRESUPUESTO POR RESULTADO (PS).</t>
  </si>
  <si>
    <t>ALEJANDRO MELO ESTRADA. alejandro.melo@antioquia.gov.co. 3839130</t>
  </si>
  <si>
    <t>PRESTAR SERVICIOS PROFESIONALES PARA EL SUMINISTRO, REVISIÓN, ANÁLISIS Y ACTUALIZACIÓN DE LA INFORMACIÓN NECESARIA PARA EL SEGUIMIENTO, MONITOREO, CONTROL Y EVALUACIÓN DE LOS PROYECTOS COFINANCIADOS A TRAVÉS DEL SISTEMA GENERAL DE REGALÍAS EN LOS APLICATIVOS DISPUESTOS POR EL DNP PARA ESTE FIN, COMO FORTALECIMIENTO A LAS INICIATIVAS DE DESARROLLO EN EL MARCO DEL SISTEMA DEPARTAMENTAL DE PLANIFICACIÓN.</t>
  </si>
  <si>
    <t>Ordinarios 
Regalias</t>
  </si>
  <si>
    <t>ALEJANDRO MELO ESTRADA. alejandro.melo@antioquia.gov.co. 3839131</t>
  </si>
  <si>
    <t>PRESTACIÓN DE SERVICIOS PROFESIONALES PARA APOYAR A LA DIRECCION DE PLANEACION ESTRATEGICA INTEGRAL PARA DESARROLLAR LA COORDINACIÓN DEL PROYECTO Y DEL COMPONENTE PLANIFICADOR URBANO RURAL DE LA REVISIÓN Y AJUSTE DEL EOT PARA EL REASENTAMIENTO DE LA POBLACIÓN URBANA DEL MUNICIPIO DE MURINDÓ.</t>
  </si>
  <si>
    <t>ALEJANDRO MELO ESTRADA. alejandro.melo@antioquia.gov.co. 3839132</t>
  </si>
  <si>
    <t>PRESTACIÓN DE SERVICIOS PROFESIONALES PARA APOYAR A LA DIRECCION DE PLANEACION ESTRATEGICA INTEGRAL PARA DESARROLLAR EL COMPONENTE SOCIAL Y PARTICIPATIVO DE LA REVISIÓN Y AJUSTE DEL EOT PARA EL REASENTAMIENTO DE LA POBLACIÓN URBANA DEL MUNICIPIO DE MURINDÓ.</t>
  </si>
  <si>
    <t>ALEJANDRO MELO ESTRADA. alejandro.melo@antioquia.gov.co. 3839133</t>
  </si>
  <si>
    <t>PRESTACIÓN DE SERVICIOS PROFESIONALES PARA APOYAR A LA DIRECCION DE PLANEACION ESTRATEGICA INTEGRAL PARA DESARROLLAR EL COMPONENTE SERVICIOS PÚBLICOS, EQUIPAMIENTOS Y DOTACIÓN DE LA REVISIÓN Y AJUSTE DEL EOT PARA EL REASENTAMIENTO DE LA POBLACIÓN URBANA DEL MUNICIPIO DE MURINDÓ.</t>
  </si>
  <si>
    <t>ALEJANDRO MELO ESTRADA. alejandro.melo@antioquia.gov.co. 3839134</t>
  </si>
  <si>
    <t>PRESTACIÓN DE SERVICIOS PROFESIONALES PARA APOYAR A LA DIRECCION DE PLANEACION ESTRATEGICA INTEGRAL PARA DESARROLLAR EL COMPONENTE AMBIENTAL DE LA REVISIÓN Y AJUSTE DEL EOT PARA EL REASENTAMIENTO DE LA POBLACIÓN URBANA DEL MUNICIPIO DE MURINDÓ.</t>
  </si>
  <si>
    <t>ALEJANDRO MELO ESTRADA. alejandro.melo@antioquia.gov.co. 3839135</t>
  </si>
  <si>
    <t>PRESTACIÓN DE SERVICIOS PROFESIONALES PARA APOYAR A LA DIRECCION DE PLANEACION ESTRATEGICA INTEGRAL PARA DESARROLLAR EL COMPONENTE GEOLÓGICO Y DE GESTIÓN DEL RIESGO DE LA REVISIÓN Y AJUSTE DEL EOT DEL MUNICIPIO DE MURINDÓ.</t>
  </si>
  <si>
    <t>ALEJANDRO MELO ESTRADA. alejandro.melo@antioquia.gov.co. 3839136</t>
  </si>
  <si>
    <t>PRESTACIÓN DE SERVICIOS PROFESIONALES PARA APOYAR A LA DIRECCION DE PLANEACION ESTRATEGICA INTEGRAL PARA DESARROLLAR EL COMPONENTE SIG Y DE DOCUMENTACIÓN PARA LA REVISIÓN Y AJUSTE DEL EOT PARA EL REASENTAMIENTO DE LA POBLACIÓN URBANA DEL MUNICIPIO DE MURINDÓ.</t>
  </si>
  <si>
    <t>ALEJANDRO MELO ESTRADA. alejandro.melo@antioquia.gov.co. 3839137</t>
  </si>
  <si>
    <t>PRESTAR SERVICIOS PROFESIONALES PARA EL SEGUIMIENTO, MONITOREO, CONTROL Y EVALUACIÓN DE LOS PROYECTOS COFINANCIADOS A TRAVÉS DEL SISTEMA GENERAL DE REGALÍAS, COMO FORTALECIMIENTO A LAS INICIATIVAS DE DESARROLLO EN EL MARCO DEL SISTEMA DEPARTAMENTAL DE PLANIFICACIÓN.</t>
  </si>
  <si>
    <t>ALEJANDRO MELO ESTRADA. alejandro.melo@antioquia.gov.co. 3839138</t>
  </si>
  <si>
    <t>PRESTACION DE SERVICIOS PROFESIONALES PARA EL APOYO AL ACOMPAÑAMIENTO EN LA REPRESENTACION DEL DEPARTAMENTO DE ANTIOQUIA EN EL DIFERENDO LIMITROFE ANTIOQUIA - CORDOBA</t>
  </si>
  <si>
    <t>ALEJANDRO MELO ESTRADA. alejandro.melo@antioquia.gov.co. 3839139</t>
  </si>
  <si>
    <t>PRESTACION DE SERVICIOS PROFESIONALES PARA EL APOYO AL ACOMPAÑAMIENTO EN LA REPRESENTACION DEL DEPARTAMENTO DE ANTIOQUIA EN EL DIFERENDO LIMITROFE ANTIOQUIA - CHOCO</t>
  </si>
  <si>
    <t>ALEJANDRO MELO ESTRADA. alejandro.melo@antioquia.gov.co. 3839140</t>
  </si>
  <si>
    <t>AUNAR ESFUERZOS PARA CONTRIBUIR AL FORTALECIMIENTO INSTITUCIONAL DE LOS MUNICIPIOS DE ANTIOQUIA, ENCAMINADOS AL DESARROLLO DE ACTIVIDADES DE CULTURA, SALUD Y PROTECCIÓN AL ADULTO MAYOR EN EL MUNICIPIO DE SAN CARLOS - VIGENCIA 2015.</t>
  </si>
  <si>
    <t>ALEJANDRO MELO ESTRADA. alejandro.melo@antioquia.gov.co. 3839141</t>
  </si>
  <si>
    <t>AUNAR ESFUERZOS PARA CONTRIBUIR AL FORTALECIMIENTO INSTITUCIONAL DE LOS MUNICIPIOS DE ANTIOQUIA, ENCAMINADOS AL DESARROLLO DE ACTIVIDADES DE CULTURA EN EL MUNICIPIO DE ALEJANDRÍA - VIGENCIA 2015.</t>
  </si>
  <si>
    <t>ALEJANDRO MELO ESTRADA. alejandro.melo@antioquia.gov.co. 3839142</t>
  </si>
  <si>
    <t>AUNAR ESFUERZOS PARA CONTRIBUIR AL FORTALECIMIENTO INSTITUCIONAL DE LOS MUNICIPIOS DE ANTIOQUIA, ENCAMINADOS AL DESARROLLO DE ACTIVIDADES DE CULTURA EN EL MUNICIPIO DE ANGELÓPOLIS - VIGENCIA 2015.</t>
  </si>
  <si>
    <t>ALEJANDRO MELO ESTRADA. alejandro.melo@antioquia.gov.co. 3839143</t>
  </si>
  <si>
    <t>AUNAR ESFUERZOS PARA CONTRIBUIR AL FORTALECIMIENTO INSTITUCIONAL DE LOS MUNICIPIOS DE ANTIOQUIA, ENCAMINADOS AL DESARROLLO DE ACTIVIDADES DE CULTURA EN EL MUNICIPIO DE ANZÁ - VIGENCIA 2015.</t>
  </si>
  <si>
    <t>ALEJANDRO MELO ESTRADA. alejandro.melo@antioquia.gov.co. 3839144</t>
  </si>
  <si>
    <t>AUNAR ESFUERZOS PARA CONTRIBUIR AL FORTALECIMIENTO INSTITUCIONAL DE LOS MUNICIPIOS DE ANTIOQUIA, ENCAMINADOS AL DESARROLLO DE ACTIVIDADES DE CULTURA EN EL MUNICIPIO DE BURITICÁ - VIGENCIA 2015.</t>
  </si>
  <si>
    <t>ALEJANDRO MELO ESTRADA. alejandro.melo@antioquia.gov.co. 3839145</t>
  </si>
  <si>
    <t>AUNAR ESFUERZOS PARA CONTRIBUIR AL FORTALECIMIENTO INSTITUCIONAL DE LOS MUNICIPIOS DE ANTIOQUIA, ENCAMINADOS AL DESARROLLO DE ACTIVIDADES DE CULTURA EN EL MUNICIPIO DE MACEO - VIGENCIA 2015.</t>
  </si>
  <si>
    <t>ALEJANDRO MELO ESTRADA. alejandro.melo@antioquia.gov.co. 3839146</t>
  </si>
  <si>
    <t>AUNAR ESFUERZOS PARA CONTRIBUIR AL FORTALECIMIENTO INSTITUCIONAL DE LOS MUNICIPIOS DE ANTIOQUIA, ENCAMINADOS AL DESARROLLO DE ACTIVIDADES DE CULTURA EN EL MUNICIPIO DE CAICEDO - VIGENCIA 2015.</t>
  </si>
  <si>
    <t>ALEJANDRO MELO ESTRADA. alejandro.melo@antioquia.gov.co. 3839147</t>
  </si>
  <si>
    <t>AUNAR ESFUERZOS PARA CONTRIBUIR AL FORTALECIMIENTO INSTITUCIONAL DE LOS MUNICIPIOS DE ANTIOQUIA, ENCAMINADOS AL DESARROLLO DE ACTIVIDADES DE CULTURA, SALUD Y PROTECCIÓN AL ADULTO MAYOR EN EL MUNICIPIO DE CAREPA - VIGENCIA 2015.</t>
  </si>
  <si>
    <t>ALEJANDRO MELO ESTRADA. alejandro.melo@antioquia.gov.co. 3839148</t>
  </si>
  <si>
    <t>AUNAR ESFUERZOS PARA CONTRIBUIR AL FORTALECIMIENTO INSTITUCIONAL DE LOS MUNICIPIOS DE ANTIOQUIA, ENCAMINADOS AL DESARROLLO DE ACTIVIDADES DE CULTURA EN EL MUNICIPIO DE CONCORDIA - VIGENCIA 2015.</t>
  </si>
  <si>
    <t>ALEJANDRO MELO ESTRADA. alejandro.melo@antioquia.gov.co. 3839149</t>
  </si>
  <si>
    <t>AUNAR ESFUERZOS PARA CONTRIBUIR AL FORTALECIMIENTO INSTITUCIONAL DE LOS MUNICIPIOS DE ANTIOQUIA, ENCAMINADOS AL DESARROLLO DE ACTIVIDADES DE CULTURA EN EL MUNICIPIO DE COPACABANA - VIGENCIA 2015.</t>
  </si>
  <si>
    <t>ALEJANDRO MELO ESTRADA. alejandro.melo@antioquia.gov.co. 3839150</t>
  </si>
  <si>
    <t>AUNAR ESFUERZOS PARA CONTRIBUIR AL FORTALECIMIENTO INSTITUCIONAL DE LOS MUNICIPIOS DE ANTIOQUIA, ENCAMINADOS AL DESARROLLO DE ACTIVIDADES DE PROTECCIÓN AL ADULTO MAYOR EN EL MUNICIPIO DE EL RETIRO - VIGENCIA 2015.</t>
  </si>
  <si>
    <t>ALEJANDRO MELO ESTRADA. alejandro.melo@antioquia.gov.co. 3839151</t>
  </si>
  <si>
    <t>AUNAR ESFUERZOS PARA CONTRIBUIR AL FORTALECIMIENTO INSTITUCIONAL DE LOS MUNICIPIOS DE ANTIOQUIA, ENCAMINADOS AL DESARROLLO DE ACTIVIDADES DE PROTECCIÓN AL ADULTO MAYOR EN EL MUNICIPIO DE MONTEBELLO - VIGENCIA 2015.</t>
  </si>
  <si>
    <t>ALEJANDRO MELO ESTRADA. alejandro.melo@antioquia.gov.co. 3839152</t>
  </si>
  <si>
    <t>AUNAR ESFUERZOS PARA CONTRIBUIR AL FORTALECIMIENTO INSTITUCIONAL DE LOS MUNICIPIOS DE ANTIOQUIA, ENCAMINADOS AL DESARROLLO DE ACTIVIDADES DE CULTURA Y PROTECCIÓN AL ADULTO MAYOR EN EL MUNICIPIO DE MUTATÁ - VIGENCIA 2015.</t>
  </si>
  <si>
    <t>ALEJANDRO MELO ESTRADA. alejandro.melo@antioquia.gov.co. 3839153</t>
  </si>
  <si>
    <t>AUNAR ESFUERZOS PARA CONTRIBUIR AL FORTALECIMIENTO INSTITUCIONAL DE LOS MUNICIPIOS DE ANTIOQUIA, ENCAMINADOS AL DESARROLLO DE ACTIVIDADES DE PROTECCIÓN AL ADULTO MAYOR EN EL MUNICIPIO DE GUADALUPE - VIGENCIA 2015.</t>
  </si>
  <si>
    <t>ALEJANDRO MELO ESTRADA. alejandro.melo@antioquia.gov.co. 3839154</t>
  </si>
  <si>
    <t>AUNAR ESFUERZOS PARA CONTRIBUIR AL FORTALECIMIENTO INSTITUCIONAL DE LOS MUNICIPIOS DE ANTIOQUIA, ENCAMINADOS AL DESARROLLO DE ACTIVIDADES DE CULTURA EN EL MUNICIPIO DE GUATAPÉ - VIGENCIA 2015.</t>
  </si>
  <si>
    <t>ALEJANDRO MELO ESTRADA. alejandro.melo@antioquia.gov.co. 3839155</t>
  </si>
  <si>
    <t>AUNAR ESFUERZOS PARA CONTRIBUIR AL FORTALECIMIENTO INSTITUCIONAL DE LOS MUNICIPIOS DE ANTIOQUIA, ENCAMINADOS AL DESARROLLO DE ACTIVIDADES DE CULTURA Y PROTECCIÓN AL ADULTO MAYOR EN EL MUNICIPIO DE HELICONIA - VIGENCIA 2015.</t>
  </si>
  <si>
    <t>ALEJANDRO MELO ESTRADA. alejandro.melo@antioquia.gov.co. 3839156</t>
  </si>
  <si>
    <t>AUNAR ESFUERZOS PARA CONTRIBUIR AL FORTALECIMIENTO INSTITUCIONAL DE LOS MUNICIPIOS DE ANTIOQUIA, ENCAMINADOS AL DESARROLLO DE ACTIVIDADES DE PROTECCIÓN AL ADULTO MAYOR EN EL MUNICIPIO DE NECHÍ - VIGENCIA 2015.</t>
  </si>
  <si>
    <t>ALEJANDRO MELO ESTRADA. alejandro.melo@antioquia.gov.co. 3839157</t>
  </si>
  <si>
    <t>AUNAR ESFUERZOS PARA CONTRIBUIR AL FORTALECIMIENTO INSTITUCIONAL DE LOS MUNICIPIOS DE ANTIOQUIA, ENCAMINADOS AL DESARROLLO DE ACTIVIDADES DE CULTURA, SALUD Y PROTECCIÓN AL ADULTO MAYOR EN EL MUNICIPIO DE JARDÍN - VIGENCIA 2015.</t>
  </si>
  <si>
    <t>ALEJANDRO MELO ESTRADA. alejandro.melo@antioquia.gov.co. 3839158</t>
  </si>
  <si>
    <t>AUNAR ESFUERZOS PARA CONTRIBUIR AL FORTALECIMIENTO INSTITUCIONAL DE LOS MUNICIPIOS DE ANTIOQUIA, ENCAMINADOS AL DESARROLLO DE ACTIVIDADES DE PROTECCIÓN AL ADULTO MAYOR EN EL MUNICIPIO DE OLAYA - VIGENCIA 2015.</t>
  </si>
  <si>
    <t>ALEJANDRO MELO ESTRADA. alejandro.melo@antioquia.gov.co. 3839159</t>
  </si>
  <si>
    <t>AUNAR ESFUERZOS PARA CONTRIBUIR AL FORTALECIMIENTO INSTITUCIONAL DE LOS MUNICIPIOS DE ANTIOQUIA, ENCAMINADOS AL DESARROLLO DE ACTIVIDADES DE CULTURA EN EL MUNICIPIO DE JERICÓ - VIGENCIA 2015.</t>
  </si>
  <si>
    <t>ALEJANDRO MELO ESTRADA. alejandro.melo@antioquia.gov.co. 3839160</t>
  </si>
  <si>
    <t>AUNAR ESFUERZOS PARA CONTRIBUIR AL FORTALECIMIENTO INSTITUCIONAL DE LOS MUNICIPIOS DE ANTIOQUIA, ENCAMINADOS AL DESARROLLO DE ACTIVIDADES DE CULTURA  EN EL MUNICIPIO DE PEQUE - VIGENCIA 2015.</t>
  </si>
  <si>
    <t>ALEJANDRO MELO ESTRADA. alejandro.melo@antioquia.gov.co. 3839161</t>
  </si>
  <si>
    <t>AUNAR ESFUERZOS PARA CONTRIBUIR AL FORTALECIMIENTO INSTITUCIONAL DE LOS MUNICIPIOS DE ANTIOQUIA, ENCAMINADOS AL DESARROLLO DE ACTIVIDADES DE CULTURA EN EL MUNICIPIO DE LA UNIÓN - VIGENCIA 2015.</t>
  </si>
  <si>
    <t>ALEJANDRO MELO ESTRADA. alejandro.melo@antioquia.gov.co. 3839162</t>
  </si>
  <si>
    <t>AUNAR ESFUERZOS PARA CONTRIBUIR AL FORTALECIMIENTO INSTITUCIONAL DE LOS MUNICIPIOS DE ANTIOQUIA, ENCAMINADOS AL DESARROLLO DE ACTIVIDADES DE CULTURA EN EL MUNICIPIO DE EL BAGRE - VIGENCIA 2015.</t>
  </si>
  <si>
    <t>ALEJANDRO MELO ESTRADA. alejandro.melo@antioquia.gov.co. 3839163</t>
  </si>
  <si>
    <t>AUNAR ESFUERZOS PARA CONTRIBUIR AL FORTALECIMIENTO INSTITUCIONAL DE LOS MUNICIPIOS DE ANTIOQUIA, ENCAMINADOS AL DESARROLLO DE ACTIVIDADES DE CULTURA EN EL MUNICIPIO DE PUERTO NARE - VIGENCIA 2015.</t>
  </si>
  <si>
    <t>ALEJANDRO MELO ESTRADA. alejandro.melo@antioquia.gov.co. 3839164</t>
  </si>
  <si>
    <t>AUNAR ESFUERZOS PARA CONTRIBUIR AL FORTALECIMIENTO INSTITUCIONAL DE LOS MUNICIPIOS DE ANTIOQUIA, ENCAMINADOS AL DESARROLLO DE ACTIVIDADES DE CULTURA EN EL MUNICIPIO DE YARUMAL - VIGENCIA 2015.</t>
  </si>
  <si>
    <t>ALEJANDRO MELO ESTRADA. alejandro.melo@antioquia.gov.co. 3839165</t>
  </si>
  <si>
    <t>AUNAR ESFUERZOS PARA CONTRIBUIR AL FORTALECIMIENTO INSTITUCIONAL DE LOS MUNICIPIOS DE ANTIOQUIA, ENCAMINADOS AL DESARROLLO DE ACTIVIDADES DE CULTURA EN EL MUNICIPIO DE PUERTO TRIUNFO - VIGENCIA 2015.</t>
  </si>
  <si>
    <t>ALEJANDRO MELO ESTRADA. alejandro.melo@antioquia.gov.co. 3839166</t>
  </si>
  <si>
    <t>AUNAR ESFUERZOS PARA CONTRIBUIR AL FORTALECIMIENTO INSTITUCIONAL DE LOS MUNICIPIOS DE ANTIOQUIA, ENCAMINADOS AL DESARROLLO DE ACTIVIDADES DE CULTURA EN EL MUNICIPIO DE TARSO - VIGENCIA 2015.</t>
  </si>
  <si>
    <t>ALEJANDRO MELO ESTRADA. alejandro.melo@antioquia.gov.co. 3839167</t>
  </si>
  <si>
    <t>AUNAR ESFUERZOS PARA CONTRIBUIR AL FORTALECIMIENTO INSTITUCIONAL DE LOS MUNICIPIOS DE ANTIOQUIA, ENCAMINADOS AL DESARROLLO DE ACTIVIDADES DE CULTURA EN EL MUNICIPIO DE SABANALARGA - VIGENCIA 2015.</t>
  </si>
  <si>
    <t>ALEJANDRO MELO ESTRADA. alejandro.melo@antioquia.gov.co. 3839168</t>
  </si>
  <si>
    <t>AUNAR ESFUERZOS PARA CONTRIBUIR AL FORTALECIMIENTO INSTITUCIONAL DE LOS MUNICIPIOS DE ANTIOQUIA, ENCAMINADOS AL DESARROLLO DE ACTIVIDADES DE SALUD EN EL MUNICIPIO DE SONSÓN - VIGENCIA 2015.</t>
  </si>
  <si>
    <t>ALEJANDRO MELO ESTRADA. alejandro.melo@antioquia.gov.co. 3839169</t>
  </si>
  <si>
    <t>AUNAR ESFUERZOS PARA CONTRIBUIR AL FORTALECIMIENTO INSTITUCIONAL DE LOS MUNICIPIOS DE ANTIOQUIA, ENCAMINADOS AL DESARROLLO DE ACTIVIDADES DE CULTURA Y PROTECCIÓN AL ADULTO MAYOR  EN EL MUNICIPIO DE ITUANGO - VIGENCIA 2015.</t>
  </si>
  <si>
    <t>ALEJANDRO MELO ESTRADA. alejandro.melo@antioquia.gov.co. 3839170</t>
  </si>
  <si>
    <t>AUNAR ESFUERZOS PARA CONTRIBUIR AL FORTALECIMIENTO INSTITUCIONAL DE LOS MUNICIPIOS DE ANTIOQUIA, ENCAMINADOS AL DESARROLLO DE ACTIVIDADES DE PROTECCIÓN AL ADULTO MAYOR EN EL MUNICIPIO DE MARINILLA - VIGENCIA 2015.</t>
  </si>
  <si>
    <t>ALEJANDRO MELO ESTRADA. alejandro.melo@antioquia.gov.co. 3839171</t>
  </si>
  <si>
    <t>AUNAR ESFUERZOS PARA CONTRIBUIR AL FORTALECIMIENTO INSTITUCIONAL DE LOS MUNICIPIOS DE ANTIOQUIA, ENCAMINADOS AL DESARROLLO DE ACTIVIDADES DE PROTECCIÓN AL ADULTO MAYOR EN EL MUNICIPIO DE EL SANTUARIO - VIGENCIA 2015.</t>
  </si>
  <si>
    <t>ALEJANDRO MELO ESTRADA. alejandro.melo@antioquia.gov.co. 3839172</t>
  </si>
  <si>
    <t>AUNAR ESFUERZOS PARA CONTRIBUIR AL FORTALECIMIENTO INSTITUCIONAL DE LOS MUNICIPIOS DE ANTIOQUIA, ENCAMINADOS AL DESARROLLO DE ACTIVIDADES DE CULTURA, SALUD Y PROTECCIÓN AL ADULTO MAYOR EN EL MUNICIPIO DE SAN FRANCISCO - VIGENCIA 2015.</t>
  </si>
  <si>
    <t>ALEJANDRO MELO ESTRADA. alejandro.melo@antioquia.gov.co. 3839173</t>
  </si>
  <si>
    <t>AUNAR ESFUERZOS PARA CONTRIBUIR AL FORTALECIMIENTO INSTITUCIONAL DE LOS MUNICIPIOS DE ANTIOQUIA, ENCAMINADOS AL DESARROLLO DE ACTIVIDADES DE CULTURA EN EL MUNICIPIO DE SAN ROQUE - VIGENCIA 2015.</t>
  </si>
  <si>
    <t>ALEJANDRO MELO ESTRADA. alejandro.melo@antioquia.gov.co. 3839174</t>
  </si>
  <si>
    <t>AUNAR ESFUERZOS PARA CONTRIBUIR AL FORTALECIMIENTO INSTITUCIONAL DE LOS MUNICIPIOS DE ANTIOQUIA, ENCAMINADOS AL DESARROLLO DE ACTIVIDADES DE CULTURA EN EL MUNICIPIO DE SANTO DOMINGO - VIGENCIA 2015.</t>
  </si>
  <si>
    <t>ALEJANDRO MELO ESTRADA. alejandro.melo@antioquia.gov.co. 3839175</t>
  </si>
  <si>
    <t>AUNAR ESFUERZOS PARA CONTRIBUIR AL FORTALECIMIENTO INSTITUCIONAL DE LOS MUNICIPIOS DE ANTIOQUIA, ENCAMINADOS AL DESARROLLO DE ACTIVIDADES DE CULTURA, SALUD Y PROTECCIÓN AL ADULTO MAYOR  EN EL MUNICIPIO DE URAMITA - VIGENCIA 2015.</t>
  </si>
  <si>
    <t>ALEJANDRO MELO ESTRADA. alejandro.melo@antioquia.gov.co. 3839176</t>
  </si>
  <si>
    <t>AUNAR ESFUERZOS PARA CONTRIBUIR AL FORTALECIMIENTO INSTITUCIONAL DE LOS MUNICIPIOS DE ANTIOQUIA, ENCAMINADOS AL DESARROLLO DE ACTIVIDADES DE CULTURA EN EL MUNICIPIO DE VALPARAÍSO - VIGENCIA 2015.</t>
  </si>
  <si>
    <t>ALEJANDRO MELO ESTRADA. alejandro.melo@antioquia.gov.co. 3839177</t>
  </si>
  <si>
    <t>AUNAR ESFUERZOS PARA CONTRIBUIR AL FORTALECIMIENTO INSTITUCIONAL DE LOS MUNICIPIOS DE ANTIOQUIA, ENCAMINADOS AL DESARROLLO DE ACTIVIDADES DE SALUD Y PROTECCIÓN AL ADULTO MAYOR EN EL MUNICIPIO DE YALÍ - VIGENCIA 2015.</t>
  </si>
  <si>
    <t>ALEJANDRO MELO ESTRADA. alejandro.melo@antioquia.gov.co. 3839178</t>
  </si>
  <si>
    <t>AUNAR ESFUERZOS PARA CONTRIBUIR AL FORTALECIMIENTO INSTITUCIONAL DE LOS MUNICIPIOS DE ANTIOQUIA, ENCAMINADOS AL DESARROLLO DE ACTIVIDADES DE CULTURA,  Y PROTECCIÓN AL ADULTO MAYOR EN EL MUNICIPIO DE LA CEJA - VIGENCIA 2015.</t>
  </si>
  <si>
    <t>ALEJANDRO MELO ESTRADA. alejandro.melo@antioquia.gov.co. 3839179</t>
  </si>
  <si>
    <t>AUNAR ESFUERZOS PARA CONTRIBUIR AL FORTALECIMIENTO INSTITUCIONAL DE LOS MUNICIPIOS DE ANTIOQUIA, ENCAMINADOS AL DESARROLLO DE ACTIVIDADES DE CULTURA EN EL MUNICIPIO DE SAN PEDRO DE LOS MILAGROS - VIGENCIA 2015.</t>
  </si>
  <si>
    <t>ALEJANDRO MELO ESTRADA. alejandro.melo@antioquia.gov.co. 3839180</t>
  </si>
  <si>
    <t>AUNAR ESFUERZOS PARA CONTRIBUIR AL FORTALECIMIENTO INSTITUCIONAL DE LOS MUNICIPIOS DE ANTIOQUIA, ENCAMINADOS AL DESARROLLO DE ACTIVIDADES DE CULTURA EN EL MUNICIPIO DE DONMATÍAS - VIGENCIA 2015.</t>
  </si>
  <si>
    <t>ALEJANDRO MELO ESTRADA. alejandro.melo@antioquia.gov.co. 3839181</t>
  </si>
  <si>
    <t>AUNAR ESFUERZOS PARA CONTRIBUIR AL FORTALECIMIENTO INSTITUCIONAL DE LOS MUNICIPIOS DE ANTIOQUIA, ENCAMINADOS AL DESARROLLO DE ACTIVIDADES DE CULTURA EN EL MUNICIPIO DE LA ESTRELLA - VIGENCIA 2015.</t>
  </si>
  <si>
    <t>ALEJANDRO MELO ESTRADA. alejandro.melo@antioquia.gov.co. 3839182</t>
  </si>
  <si>
    <t>AUNAR ESFUERZOS PARA CONTRIBUIR AL FORTALECIMIENTO INSTITUCIONAL DE LOS MUNICIPIOS DE ANTIOQUIA, ENCAMINADOS AL DESARROLLO DE ACTIVIDADES DE CULTURA EN EL MUNICIPIO DE MURINDÓ - VIGENCIA 2015.</t>
  </si>
  <si>
    <t>ALEJANDRO MELO ESTRADA. alejandro.melo@antioquia.gov.co. 3839183</t>
  </si>
  <si>
    <t>AUNAR ESFUERZOS PARA CONTRIBUIR AL FORTALECIMIENTO INSTITUCIONAL DE LOS MUNICIPIOS DE ANTIOQUIA, ENCAMINADOS AL DESARROLLO DE ACTIVIDADES DE CULTURA Y PROTECCIÓN AL ADULTO MAYOR EN EL MUNICIPIO DE TARAZÁ - VIGENCIA 2015.</t>
  </si>
  <si>
    <t>ALEJANDRO MELO ESTRADA. alejandro.melo@antioquia.gov.co. 3839184</t>
  </si>
  <si>
    <t>14 meses</t>
  </si>
  <si>
    <t xml:space="preserve"> Diseño e implementaciòn de prototipo de laboratorio de Planta de procesamiento de Oro Cero Mercurio </t>
  </si>
  <si>
    <t xml:space="preserve">Convenio Especial de Cooperacion </t>
  </si>
  <si>
    <t>Fondo Nacional de Regalìas</t>
  </si>
  <si>
    <t xml:space="preserve">interventoría del convenio cuyo objeto e: "Diseño e implementaciòn de prototipo de laboratorio de Planta de procesamiento de Oro Cero Mercurio" </t>
  </si>
  <si>
    <t>Aunar esfuerzos interadministrativos, técnicos, administrativos y financieros entre la Empresa de Vivienda de Antioquia VIVA, el Municipio de Nechí y la Secretaría de Minas del Departamento de Antioquia, para acatar el fallo del juzgado de Nechí para la Construcción de 10 viviendas urbanas en sitio propio</t>
  </si>
  <si>
    <t>Convenio Interadministrativo</t>
  </si>
  <si>
    <t>Aunar esfuerzos para el desarrollo y socialización de planes de mejoramiento demostrativos en explotaciones  carboníferas piloto de la Cuenca de la Sinifaná</t>
  </si>
  <si>
    <t xml:space="preserve">Aunar esfuerzos que conlleven al ejercicio de la fiscalización minera y al seguimiento y control ambiental respecto de los títulos mineros ubicados en jurisdicción de la Corporación Autónoma Regional del Centro de Antioquia – CORANTIOQUIA a fin de garantizar el adecuado manejo de los recursos mineros y la administración del recursos naturales. </t>
  </si>
  <si>
    <t>6,5 meses</t>
  </si>
  <si>
    <t>Aunar esfuerzos para la promoción de buenas prácticas mediante la investigación aplicada para la elaboración de un plan de trabajo  de intervención integral y la formulación de actividades mineras de interés público que permitan satisfacer las necesidades de la comunidad perteneciente al área de influencia de la  Cuenca de la Sinifaná, orientado a buscar una solución económica, social, técnica, empresarial, legal y ambiental, frente a la problemática de seguridad minera asociada a la explotación de carbón</t>
  </si>
  <si>
    <t>Convenio Asociación</t>
  </si>
  <si>
    <t>ÓSCAR JAVIER 
oliverogobant@gmail.com
ext. 8334</t>
  </si>
  <si>
    <t>Compra de certificados de firma digital para la Dirección Departamental de Tránsito y Transporte de Antioquia</t>
  </si>
  <si>
    <t>MAYO</t>
  </si>
  <si>
    <t>Suministro, instalación y mantenimiento del Sistema CCTV de la Cárcel Yarumito- Establecimiento de Reclusión Especial (ERE) adscrito a la Secretaría de Gobierno del Departamento de Antioquia.</t>
  </si>
  <si>
    <t xml:space="preserve">Fondo Especial </t>
  </si>
  <si>
    <t xml:space="preserve">Convenio interadministrativo para la Construcción  de la Casa de Gobierno, Municipio de  Buriticá Antioquia </t>
  </si>
  <si>
    <t xml:space="preserve">Compra de mobiliario  y equipos tecnologicos   para la dotacion de la Casa de Gobierno del municipio de Buriticá Antioquia  </t>
  </si>
  <si>
    <t xml:space="preserve">JULIO </t>
  </si>
  <si>
    <t>Contrato de obra para realizar la remodelación y adecuaciones físicas para el funcionamiento del Centro de Atención Integral en el municipio de San Andrés de Cuerquia</t>
  </si>
  <si>
    <t>Interventoría Técnica, Legal, Financiera, Ambiental, Administrativa para el Contrato de obra  para realizar la remodelación y adecuaciones físicas para el funcionamiento del Centro de Atención Integral en el municipio de San Andrés de Cuerquia</t>
  </si>
  <si>
    <t xml:space="preserve">100 dias </t>
  </si>
  <si>
    <t xml:space="preserve">contrato insteradministrativo con la U de A para la ejecucion de los proyectos de inversion comunitarias en los componentes de DDHH y apoyo institucional </t>
  </si>
  <si>
    <t>Convenio Interadministrativo para el fortalecimiento de las capacidades operativas de la Fiscalía General de la Nación Seccional Antioquia, en cumplimiento del mandato con representación, otorgado por Empresas Públicas de Medellín E.S.P. a la Secretaria de Gobierno de la Gobernación de Antioquia, mediante convenio 2013-MA-13-0036</t>
  </si>
  <si>
    <t>Sin recursos</t>
  </si>
  <si>
    <t xml:space="preserve">convenio de asociacion con FENALCO,   sus aliados para la celebracion del dia de seguridad vial </t>
  </si>
  <si>
    <t xml:space="preserve">Convenio de asociacion </t>
  </si>
  <si>
    <t>Contribuir a la reconstrucción de la memoria histórica en las regiones del Departamento , acompañando y fortaleciendo las iniciativas locales, favoreciendo el cumplimiento en las medidas de satisfacción que ordena la ley 1448 de 2011 (ley de víctimas y restitución de tierras), por la cual se dictan medidas de atención, asistencia y reparación integral a las víctimas del conflicto armado interno y otras disposiciones.</t>
  </si>
  <si>
    <t xml:space="preserve">Contratacion Directa </t>
  </si>
  <si>
    <t xml:space="preserve">sin recursos </t>
  </si>
  <si>
    <t>Fortalecimiento de 15 mesas de participación en las subregiones del Norte y Nordeste del Departamento de Antioquia</t>
  </si>
  <si>
    <t xml:space="preserve">8 MESES </t>
  </si>
  <si>
    <t xml:space="preserve">Realizar acciones conjuntas con criterios de Apropiación, Innovación y Regionalización,  para la implementación de la política pública de reintegración y el  proceso de reintegración comunitaria como una estrategia fundamental en los procesos de reconstrucción del tejido social y la construcción de paz en el Departamento de Antioquia. </t>
  </si>
  <si>
    <t xml:space="preserve">MAYO </t>
  </si>
  <si>
    <t xml:space="preserve">7 MESES </t>
  </si>
  <si>
    <t>CONSTRUCCIÓN ESTACIÓN DE POLICÍA EN EL MUNICIPIO DE SAN CARLOS</t>
  </si>
  <si>
    <t>INTERVENTORÍA  - CONSTRUCCIÓN ESTACIÓN DE POLICÍA EN EL MUNICIPIO DE SAN CARLOS</t>
  </si>
  <si>
    <t>MEJORAMIENTO DE LA SEDE DE LA ARMADA UBICADA EN BOCA MATUNTUGO – TURBO</t>
  </si>
  <si>
    <t xml:space="preserve">SELECCIÓN ABREVIADA </t>
  </si>
  <si>
    <t>INTERVENTORÍA MEJORAMIENTO DE LA SEDE DE LA ARMADA UBICADA EN BOCA MATUNTUGO – TURBO</t>
  </si>
  <si>
    <t>CONSTRUCCIÓN DEL DEPÓSITO DE ARMAMENTO (ARMERILLO) EN LA SEDE CARIBE DE LA FISCALIA GENERAL DE LA NACIÓN EN EL MUNICIPIO DE MEDELLÍN.</t>
  </si>
  <si>
    <t xml:space="preserve">5 Meses </t>
  </si>
  <si>
    <t>INTERVENTORÍA CONSTRUCCIÓN DEL DEPÓSITO DE ARMAMENTO (ARMERILLO) EN LA SEDE CARIBE DE LA FISCALIA GENERAL DE LA NACIÓN EN EL MUNICIPIO DE MEDELLÍN+</t>
  </si>
  <si>
    <t>ADECUACIÓN DEL HANGAR  Y CONSTRUCCIÓN DE LAS INSTALACIONES DEL ESCUADRON  DE COMBATE ARPIA IV DEL CACOM-5 EN EL MUNICIPIO DE RIONEGRO.</t>
  </si>
  <si>
    <t>INTERVENTORÍA TÉCNICA, LEGAL, FINANCIERA, AMBIENTAL Y ADMINISTRATIVA PARA LA ADECUACIÓN DEL HANGAR  Y CONSTRUCCIÓN DE LAS INSTALACIONES DEL ESCUADRON  DE COMBATE ARPIA IV DEL CACOM-5, EN EL MUNICIPIO DE RIONEGRO.</t>
  </si>
  <si>
    <t>ADQUISICIÓN E INSTALACIÓN DE PUENTE GRÚA EN LOS HANGARES DEL GRUPO TÉCNICO DEL CACOM-5, EN EL MUNICIPIO DE RIONEGRO.</t>
  </si>
  <si>
    <t xml:space="preserve">2 Meses </t>
  </si>
  <si>
    <t xml:space="preserve">INTERVENTORÍA TÉCNICA, LEGAL, FINANCIERA, AMBIENTAL Y ADMINISTRATIVA PARA LA ADQUISICIÓN E INSTALACIÓN DE UN PUENTE GRÚA EN LOS HANGARES DEL GRUPO TÉCNICO DEL CACOM-5, EN EL MUNICIPIO DE RIONEGRO. </t>
  </si>
  <si>
    <t>SUMINISTRO DE REPUESTOS  PARA LA OPERACIÓN Y MANTENIMIENTO DE NAVES TÁCTICAS FLUVIALES DE LAS BRIGADAS DE INFANTERÍA DE LA ARMADA NACIONAL QUE PRESTAN SERVICIOS PARA EL DEPARTAMENTO DE ANTIOQUIA.”</t>
  </si>
  <si>
    <t xml:space="preserve">1 Mes </t>
  </si>
  <si>
    <t>Suministro e instalación de equipos, productos, bienes y servicios que  garantizarán la reparación, reposición, optimización, soporte y mantenimiento técnico, de todos los bloques, equipos y elementos que componen el Sistema de Video Vigilancia Pública  de la Vía Troncal Medellín – Caucasia</t>
  </si>
  <si>
    <t xml:space="preserve">Selección abreviada </t>
  </si>
  <si>
    <t>Actualización, modernización e implementación de equipos para el CCTV del Comando Aéreo de Combate No 5 ubicado en el municipio de Rionegro.</t>
  </si>
  <si>
    <t>Adquisición, suministro, instalación, soporte técnico y mantenimiento de Equipos Inhibidores y Bloqueadores de Señal de teléfonos celulares, mandos a distancia y radios de comunicación  que activan artefactos explosivos a través de radio frecuencia</t>
  </si>
  <si>
    <t>SUMINISTRO DE LLANTAS Y BATERÍAS PARA LA OPERACIÓN Y MANTENIMIENTO DE LOS VEHÍCULOS DE LA BR 17  DEL EJERCITO NACIONAL Y  NAVES FLUVIALES DE LA BR 01 ARMADA NACIONAL ANTIOQUIA.”</t>
  </si>
  <si>
    <t xml:space="preserve">1 MES </t>
  </si>
  <si>
    <t>SUMINISTRO DE INDUMENTARIA (visor nocturno y lentes de campaña) PARA LA BR14 DEL EJÉRCITO NACIONAL QUE DESARROLLA OPERACIONES EN EL DEPARTAMENTO DE ANTIOQUIA.</t>
  </si>
  <si>
    <t>SUMINISTRO E INSTALACIÓN DE UNIDAD DE ALMACENAMIENTO PARA LA FUERZA AÉREA QUE OPERA EN EL DEPARTAMENTO DE ANTIOQUIA</t>
  </si>
  <si>
    <t>SUMINISTRO DE PLOTTER PARA LA 07 DV DEL EJÉRCITO NACIONAL QUE DESARROLLA OPERACIONES EN EL DEPARTAMENTO DE ANTIOQUIA.</t>
  </si>
  <si>
    <t xml:space="preserve">45 DIAS </t>
  </si>
  <si>
    <t>SUMINISTRO DE ESCÁNERES E IMPRESORAS PARA LA FUERZA PÚBLICA Y/O JUDICIAL QUE OPERA EN EL DEPARTAMENTO DE ANTIOQUIA</t>
  </si>
  <si>
    <t xml:space="preserve">SUMINISTRO DE TOLDILLOS Y HAMACAS PARA USO DEL EJÉRCITO </t>
  </si>
  <si>
    <t>Suministro de equipos con cámara para uso de la Fiscalía – Seccional Antioquia</t>
  </si>
  <si>
    <t xml:space="preserve">Suministro de equipos audiovisuales para uso de la Fuerza Pública y la Fiscalía-Seccional Antioquia </t>
  </si>
  <si>
    <t>Adquisición de sesenta y cinco (65) chalecos blindados externos con nivel de protección IIIA para el uso de la Fuerza Pública y los Organismos de Justicia del Departamento de Antioquia.</t>
  </si>
  <si>
    <t>Kit de vigilancia compuesto por 4 cámaras digitales, radio, alimentación y juego de 10 lentes intercambiables con micrófono incluido, con software de administración y aplicación en IOS para dispositivos móviles, que podrá ser utilizado en instalaciones, sitios o lugares determinados, previa autorización judicial, para adelantar adecuadamente los actos de investigación que así lo requieran, y poder recaudar los elementos materiales probatorios suficientes para el éxito de las investigaciones.</t>
  </si>
  <si>
    <t>SUMINISTRO DE GEORADAR PARA EL CTI DE LA FISCALÍA QUE OPERA EN ELDEPARTAMENTO DE ANTIOQUIA</t>
  </si>
  <si>
    <t>Suministro de equipos de identificación dactilar para uso de la Fuerza Pública que opera en el Departamento.</t>
  </si>
  <si>
    <t xml:space="preserve">Adquisición de sistema para dotación en vehículo que permite visualización de 360° y grabación con alta definición para uso de los Organismos de Justicia que operan en el Departamento.
</t>
  </si>
  <si>
    <t xml:space="preserve">SUMINISTRO DE COMPUTADORES PARA LA FUERZA PÚBLICA, JUDICIAL QUE OPERA EN EL DEPARTAMENTO DE ANTIOQUIA Y REGISTRADURIA DE ANTIOQUIA </t>
  </si>
  <si>
    <t>Servicio de transporte terrestre para la Secretaría de Gobierno, Fuerza Pública, Policía Nacional, Organismos de Justicia en el marco de las actividades desarrolladas como seguridad integral.</t>
  </si>
  <si>
    <t>Suministro de víveres y abarrotes para la Fuerza Pública y los Organismos de Justicia del Estado en el Departamento de Antioquia.</t>
  </si>
  <si>
    <t xml:space="preserve">suministro de mobiliario  para el fortalecimiento de las instituciones que brindan servicio de justicia formal y de los mecanismos alternativos de solucion de conflicto que hacen parte el proyecto PUMA </t>
  </si>
  <si>
    <t xml:space="preserve">suministro de planta electrica  para el fortalecimiento de las instituciones que brindan servicio de justicia formal y de los mecanismos alternativos de solucion de conflicto que hacen parte el proyecto PUMA </t>
  </si>
  <si>
    <t>CONTRATO INTERADMINISTRATIVO PARA EL FORTALECIMIENTO A LÍDERES REPRESENTANTES DE ORGANIZACIONES QUE HACEN PARTE DE LA CUMBRE REGIONAL ANTIOQUIA, A TRAVÉS DE SEMINARIOS DE FORMACIÓN Y REALIZACIÓN DE ENCUENTROS SUBREGIONALES.</t>
  </si>
  <si>
    <t>Aunar esfuerzos con el fin de apoyar la seguridad de los honorables Diputados de la Asamblea de Antioquia.</t>
  </si>
  <si>
    <t>Aunar esfuerzos con el fin de apoyar la regulación vial en municipios del Departamento de Antioquia.</t>
  </si>
  <si>
    <t xml:space="preserve">Fondo especial </t>
  </si>
  <si>
    <t>Contrato interadministrativo para dar continuidad y desarrollar las actividades propias de la Dirección de Derechos Humanos - DIH y Víctimas, en cumplimiento de la Ley 1448 de 2011.</t>
  </si>
  <si>
    <t xml:space="preserve">Aunar esfuerzos con el fin de realizar las acciones correspondientes que garanticen el cumplimiento de las disposiciones normativas respecto a la cesación de condición de víctimas del conflicto armado en Antioquia en cuanto al indicador de proyectos productivos y habitabilidad </t>
  </si>
  <si>
    <t>Aunar esfuerzos con el fin de realizar las acciones correspondientes que garanticen el cumplimiento de las disposiciones normativas respecto a la cesación de condición de víctimas del conflicto armado en Antioquia</t>
  </si>
  <si>
    <t>Convenio de Asociación para formación y  acompañamiento en la disciplina deportiva del Ultimate como estrategia de prevención de la violencia y promoción de la convivencia en municipios priorizados por el Programa Entornos Protectores de la Secretaría de Gobierno</t>
  </si>
  <si>
    <t>Convenio de Asociación para desarrollar talleres de formación integral, sensibilización artística y cultural,  juego público y comparsa para la prevención de la violencia y la promoción de la convivencia en municipios del Departamento priorizados en el marco del Programa Entornos Protectores de la Secretaría de Gobierno</t>
  </si>
  <si>
    <t>Aunar esfuerzos con el fin de realizar actividades de capacitación y acompañamiento para la prevención del consumo de sustancias psicoactivas</t>
  </si>
  <si>
    <t>BRINDAR ASESORÍA Y APOYO EN SEGURIDAD PARA EL MANTENIMIENTO DE LOS DERECHOS, LIBERTADES PÚBLICAS Y LA CONVIVENCIA PACÍFICA NECESARIA PARA SATISFACER LA TRANQUILIDAD AL INTERIOR Y ALREDEDORES DEL CENTRO ADMINISTRATIVO DEPARTAMENTAL</t>
  </si>
  <si>
    <t xml:space="preserve">CONVENIO INTERADMINISTRATIVO DE ASOCIACION CON EL FIN DE AUNAR ESFUERZOS PARA LOGRAR EL TRASLADO DE LA BRIGADA MOVIL DEL EJERCITO NUMERO 18 EN EL MUNICIPIO DE ITUANGO ANTIOQUIA </t>
  </si>
  <si>
    <t xml:space="preserve">CONVENIO DE ASOCIACION PARA AUNAR ESFUERZOS EN EL MARCO DE LA LUCHA ANTICORRUPCION MEDIANTE LA IMPLEMENTACION DE PROCESOS DE FORMACION </t>
  </si>
  <si>
    <t>Fortalecimiento de 15 mesas de participación en a subregiones del Norte y Nordeste del Departamento de Antioquia</t>
  </si>
  <si>
    <t xml:space="preserve">SIN RECURSOS </t>
  </si>
  <si>
    <t xml:space="preserve">Convenio interadministrativo de asociacion para la Construcción  de la Casa de Gobierno, Municipio de  YARUMAL Antioquia </t>
  </si>
  <si>
    <t xml:space="preserve">PRESTACION DE SERVICIOS DE SALUD BASICA, ENFERMERIA Y ZONA PROTEGIDA EN LA CARCEL DEPARTAMENTAL DE YARUMITO </t>
  </si>
  <si>
    <t>Suministro, instalación y mantenimiento del Sistema CCTV del Area metropolitana del Valle de Aburra</t>
  </si>
  <si>
    <t xml:space="preserve">SUMINISTRO DE HERRAMIENTAS PARA LA PREVENCION Y CONTROL DE INCENDIOS A CUERPOS DE BOMBEROS COMO APOYO LOGISTICO NECESARIO PARA  SU BUEN FUNCIONAMIENTO </t>
  </si>
  <si>
    <t>JUNIO</t>
  </si>
  <si>
    <t xml:space="preserve">Adquisicion de mobiliario y equipos tecnologicos para las personerias y casas de gobierno de  los 12 municipios que conforman el area de influecnia del proyecto hidroelectrico hidroituango y la fiscalia general de la nacion </t>
  </si>
  <si>
    <t xml:space="preserve">Adquisicion de vehiculos con destinacion a los municipios de valdivia y sabana larga para la casa de Gobierno  movil en el marco del proyecto hidroelectrico hidroituango </t>
  </si>
  <si>
    <t xml:space="preserve">Apoyo a iniciativas para el mejoramiento del accesos  a la justicia y mecnismos alternativos de solucion de conflictos </t>
  </si>
  <si>
    <t>Convenio de Asociación mediante el cual se aúnan esfuerzos para contribuir a la superación de la condición de vulnerabilidad de familias víctimas del conflicto armado a través de procesos de generación de ingresos  mediante el fortalecimiento de unidades productivas de café, en cumplimiento del mandato con representación, otorgado por Empresas Públicas de Medellín E.S.P a la Secretaria de Gobierno de la Gobernación de Antioquia, mediante convenio 2013-MA-13-0036</t>
  </si>
  <si>
    <t>Prestacion de servicio medico para la carcel departamental de yarumito</t>
  </si>
  <si>
    <t>convenio marco de cooperacion para el apoyo al frotalecimiento de la Registraduria Nacional del Estado Civil - seccional antioquia, en aras de garantizar a los ciudadanos del territorio antioqueño, celeridad en procesos misionales  transparencia y efectividad en los comicios electorales.</t>
  </si>
  <si>
    <t xml:space="preserve">JUNIO </t>
  </si>
  <si>
    <t>Juan Carlos Villegas Q
juan.villegas@antioquia
3835011</t>
  </si>
  <si>
    <t xml:space="preserve">Prestar los servicios profesionales para el  desarrollo del Plan Departamental de Prevenciòn del Embarazo Adolescente. </t>
  </si>
  <si>
    <t xml:space="preserve"> Implementar acciones afirmativas para la permanencia de las mujeres adultas matriculadas en el proyecto la  "Escuela busca la M</t>
  </si>
  <si>
    <t>Promover la gestión territorial de la Secretaria de Equidad de Género para las Mujeres, para el empoderamiento individual y colectivo de las mujeres de Antioquia, el fortalecimiento y la consolidación de las redes regionales y locales de mujeres públicas en el departamento; posicionándolas como protagonistas y agentes del desarrollo</t>
  </si>
  <si>
    <t>Juan Carlos Villegas Q
juan.villegas@antioquia
3835012</t>
  </si>
  <si>
    <t>PRESTAR SERVICIOS PROFESIONALES PARA EL DESARROLLO DEL PLAN DEPARTAMENTAL DE EMBARAZO ADOLESCENTE</t>
  </si>
  <si>
    <t>Juan Carlos Villegas Q
juan.villegas@antioquia
3835013</t>
  </si>
  <si>
    <t>Juan Carlos Villegas Q
juan.villegas@antioquia
3835014</t>
  </si>
  <si>
    <t>2 mes</t>
  </si>
  <si>
    <t>Juana  Cuartas - juana.cuartas@antioquia.gov.co - 8663-8664</t>
  </si>
  <si>
    <t>Juana  Cuartas - juana.cuartas@antioquia.gov.co - 8663-8665</t>
  </si>
  <si>
    <t>Juana  Cuartas - juana.cuartas@antioquia.gov.co - 8663-8666</t>
  </si>
  <si>
    <t>Juana  Cuartas - juana.cuartas@antioquia.gov.co - 8663-8667</t>
  </si>
  <si>
    <t>Aunar esfuerzos para brindar apoyo social para la reubicación de población indígena en el Municipio de Andes</t>
  </si>
  <si>
    <t>Juana  Cuartas - juana.cuartas@antioquia.gov.co - 8663-8668</t>
  </si>
  <si>
    <t>Aunar esfuerzos para la adquisicion de predios o mejoras municipio de Andes para comunidad indígena</t>
  </si>
  <si>
    <t>Juana  Cuartas - juana.cuartas@antioquia.gov.co - 8663-8669</t>
  </si>
  <si>
    <t>Juana  Cuartas - juana.cuartas@antioquia.gov.co - 8663-8670</t>
  </si>
  <si>
    <t>Organización  social, territorial y cultural del Resguardo de Cristiania</t>
  </si>
  <si>
    <t>Juana  Cuartas - juana.cuartas@antioquia.gov.co - 8663-8671</t>
  </si>
  <si>
    <t>Clarificación y legalización de situación territorial indígena</t>
  </si>
  <si>
    <t>Juana  Cuartas - juana.cuartas@antioquia.gov.co - 8663-8672</t>
  </si>
  <si>
    <t>Apoyar al municipio de Arboletes para realizar el mejoramiento de la infraestructura fisica en el Centro de Desarrollo Infanctil Temprano CDI ubicado en el corregimiento La Candelaria del Municipio de Arboletes</t>
  </si>
  <si>
    <t>Apoyar la realización de los procesos de formación y sensibilización del programa departamental Antioquia Joven.</t>
  </si>
  <si>
    <t>Prestar servicios para apoyar la realización de los procesos de formación y socialización, en el marco de la construcción e implementación de las políticas públicas de infancia y de familia en Antioquia​.</t>
  </si>
  <si>
    <t>8 meses y 15 dias</t>
  </si>
  <si>
    <t>Mínima cuantia</t>
  </si>
  <si>
    <t>Prestar servicios de apoyo a la supervisión de los procesos contractuales del programa de atención integral a la primera infancia “Buen Comienzo Antioquia”.</t>
  </si>
  <si>
    <t>Yocasta Palacios Giraldo - ext 8694 yocasta.palacios@antioquia.gov.co</t>
  </si>
  <si>
    <t>Prestar el servicio de atención para recuperación nutricional a los niños  y niñas en condición de desnutrición y a madres gestantes y lactantes con bajo peso en el municipio de CAREPA.</t>
  </si>
  <si>
    <t>Prestar el servicio de atención para recuperación nutricional a los niños  y niñas en condición de desnutrición y a madres gestantes y lactantes con bajo peso en el municipio de FRONTINO.</t>
  </si>
  <si>
    <t>Prestar el servicio de atención para recuperación nutricional a los niños  y niñas en condición de desnutrición y a madres gestantes y lactantes con bajo peso en el municipio de ITUANGO.</t>
  </si>
  <si>
    <t>Prestar el servicio de atención para recuperación nutricional a los niños  y niñas en condición de desnutrición y a madres gestantes y lactantes con bajo peso en el municipio de CHIGORODO.</t>
  </si>
  <si>
    <t>Prestar el servicio de atención para recuperación nutricional a los niños  y niñas en condición de desnutrición y a madres gestantes y lactantes con bajo peso en el municipio de SEGOVIA.</t>
  </si>
  <si>
    <t>Prestar el servicio de atención para recuperación nutricional a los niños  y niñas en condición de desnutrición y a madres gestantes y lactantes con bajo peso en el municipio de SAN LUIS.</t>
  </si>
  <si>
    <t>99 dias</t>
  </si>
  <si>
    <t>Prestar el servicio de atención para recuperación nutricional a los niños  y niñas en condición de desnutrición y a madres gestantes y lactantes con bajo peso en el municipio de BETULIA.</t>
  </si>
  <si>
    <t>61 dias</t>
  </si>
  <si>
    <t>Prestar el servicio de atención para recuperación nutricional a los niños  y niñas en condición de desnutrición y a madres gestantes y lactantes con bajo peso en el municipio de SONSON.</t>
  </si>
  <si>
    <t>Prestar el servicio de atención para recuperación nutricional a los niños  y niñas en condición de desnutrición y a madres gestantes y lactantes con bajo peso en el municipio de YARUMAL.</t>
  </si>
  <si>
    <t>Prestar el servicio de atención para recuperación nutricional a los niños  y niñas en condición de desnutrición y a madres gestantes y lactantes con bajo peso en el municipio de ANDES.</t>
  </si>
  <si>
    <t>225 dias</t>
  </si>
  <si>
    <t>Prestar el servicio de atención para recuperación nutricional a los niños  y niñas en condición de desnutrición y a madres gestantes y lactantes con bajo peso en el municipio de ARBOLETES.</t>
  </si>
  <si>
    <t>Prestar el servicio de atención para recuperación nutricional a los niños  y niñas en condición de desnutrición y a madres gestantes y lactantes con bajo peso en el municipio de CAUCASIA.</t>
  </si>
  <si>
    <t>Prestar el servicio de atención para recuperación nutricional a los niños  y niñas en condición de desnutrición y a madres gestantes y lactantes con bajo peso en el municipio de DABEIBA.</t>
  </si>
  <si>
    <t>Prestar el servicio de atención para recuperación nutricional a los niños  y niñas en condición de desnutrición y a madres gestantes y lactantes con bajo peso en el municipio de EL BAGRE.</t>
  </si>
  <si>
    <t>Prestar el servicio de atención para recuperación nutricional a los niños  y niñas en condición de desnutrición y a madres gestantes y lactantes con bajo peso en el municipio de MUTATA.</t>
  </si>
  <si>
    <t>Prestar el servicio de atención para recuperación nutricional a los niños  y niñas en condición de desnutrición y a madres gestantes y lactantes con bajo peso en el municipio de NECOCLI.</t>
  </si>
  <si>
    <t>Prestar el servicio de atención para recuperación nutricional a los niños  y niñas en condición de desnutrición y a madres gestantes y lactantes con bajo peso en el municipio de SAN JUAN DE URABA.</t>
  </si>
  <si>
    <t>Prestar el servicio de atención para recuperación nutricional a los niños  y niñas en condición de desnutrición y a madres gestantes y lactantes con bajo peso en el municipio de SAN PEDRO DE URABA.</t>
  </si>
  <si>
    <t>Prestar el servicio de atención para recuperación nutricional a los niños  y niñas en condición de desnutrición y a madres gestantes y lactantes con bajo peso en el municipio de TAMESIS.</t>
  </si>
  <si>
    <t>Prestar el servicio de atención para recuperación nutricional a los niños  y niñas en condición de desnutrición y a madres gestantes y lactantes con bajo peso en el municipio de ARGELIA.</t>
  </si>
  <si>
    <t>214 dias</t>
  </si>
  <si>
    <t>Prestar el servicio de atención para recuperación nutricional a los niños  y niñas en condición de desnutrición y a madres gestantes y lactantes con bajo peso en el municipio de SANTA FE DE ANTIOQUIA.</t>
  </si>
  <si>
    <t>Prestar el servicio de atención para recuperación nutricional a los niños  y niñas en condición de desnutrición y a madres gestantes y lactantes con bajo peso en el municipio de CACERES.</t>
  </si>
  <si>
    <t>Suministro de un complemento alimentario a mujeres gestantes y lactantes en el Departamento de Antioquia</t>
  </si>
  <si>
    <t>150 días</t>
  </si>
  <si>
    <t>Recuperación nutricional ambulatoria en comunidades indigenas rurales dispersas.</t>
  </si>
  <si>
    <t>180 días</t>
  </si>
  <si>
    <t>Adquisición de tiquetes aereos para la Gobernación de Antioquia</t>
  </si>
  <si>
    <t>300 días</t>
  </si>
  <si>
    <t>Suministro de insumos agrícolas para la implementación de huertas de autoconsumo con familias en riesgo de inseguridad alimentaria en el Departamento de Antioquia</t>
  </si>
  <si>
    <t>30 días</t>
  </si>
  <si>
    <t>200 dias</t>
  </si>
  <si>
    <t>Prestar el servicio de atención para recuperación nutricional a los niños  y niñas en condición de desnutrición y a madres gestantes y lactantes con bajo peso en el municipio de NECHI</t>
  </si>
  <si>
    <t>Prestar el servicio de atención para recuperación nutricional clinica a los niños y niñas en condición de desnutrición del departamento de antioquia</t>
  </si>
  <si>
    <t>195 dias</t>
  </si>
  <si>
    <t>201 dias</t>
  </si>
  <si>
    <t>Aunar esfuerzos para el acompañamiento y fortalecimiento de familias participantes del proyecto huertas de las oportunidades</t>
  </si>
  <si>
    <t xml:space="preserve">180 dias </t>
  </si>
  <si>
    <t>120 dias</t>
  </si>
  <si>
    <t>Suministro de kits para los Programas de Complementación Alimentaria de la Gerencia de Seguridad Alimentaria y Nutricional de Antioquia– MANÁ</t>
  </si>
  <si>
    <t xml:space="preserve">Vinculación al Congreso Internacional de Jardinería Tropical: De la Jardinería Domestica al Paisajismo Urbano, evento técnico, académico e institucional para fortalecer actores públicos. </t>
  </si>
  <si>
    <t>CARLOS ANDRES ESCOBAR DIEZ- LIDER GESTOR - carlos.escobar@antioquia.gov.co Tel: 3838687</t>
  </si>
  <si>
    <t>Aunar esfuerzos para implementar un Diploma de Extensión en "Liderazgo, Creatividad y Sostenibilidad" en los municipios del Atrato Medio antioqueño, Vigía del Fuerte y Murindó</t>
  </si>
  <si>
    <t>CARLOS ANDRES ESCOBAR DIEZ- LIDER GESTOR - carlos.escobar@antioquia.gov.co Tel: 3838688</t>
  </si>
  <si>
    <t xml:space="preserve">Aunar esfuerzos para articular, diseñar e implementar acciones para la protección, conservación y divulgación de la diversidad biológica en las cuencas que abastecen los embalses que proveen de agua a los municipios del Valle de Aburrá </t>
  </si>
  <si>
    <t>CARLOS ANDRES ESCOBAR DIEZ- LIDER GESTOR - carlos.escobar@antioquia.gov.co Tel: 3838689</t>
  </si>
  <si>
    <t>Adquisición de 20 cupos para el Curso Introducción a la Océano-política, realizado en la U de A, sede Urabá, con el apoyo de la Comisión Colombiana del Océano</t>
  </si>
  <si>
    <t>Aunar esfuerzos para consolidar procesos de educación ambiental en establecimientos educativos en municipios no certificados del departamento de Antioquia</t>
  </si>
  <si>
    <t>Aunar esfuerzos para la dinamización de procesos educativos ambientales que fortalezcan la apropiación de los Jóvenes Defensores del Agua en los municipios en los que se desarrolla el programa Parques y Ciudadelas Educativas del departamento de Antioquia.</t>
  </si>
  <si>
    <t>Aunar esfuerzos con el municipio de San Vicente, para la adquisición de un predio ubicado en la vereda La Cejita del municipio de San Vicente, para la protección de la fuente de agua que abastece el acueducto multiveredal San José</t>
  </si>
  <si>
    <t xml:space="preserve">Aunar esfuerzos con el municipio de San Vicente, para la adquisición de tres predios contiguos  ubicados en la vereda El Coral, para la protección de la fuente de agua que abastece el acueducto multiveredal San Antonio. </t>
  </si>
  <si>
    <t>Aunar esfuerzos para la adquisición, de un predio en jurisdicción del municipio de Pueblorrico, para la protección de la fuente de agua que abastece el acueducto municipal</t>
  </si>
  <si>
    <t>Aunar esfuerzos para la adquisición de dos predios, para la protección de fuentes de agua que abastecen acueductos en el municipio de El Peñol.</t>
  </si>
  <si>
    <t>Aunar esfuerzos para la adquisición de un predio en jurisdicción del municipio de Santo Domingo, para la protección de la fuente de agua que abastece el acueducto El Rosario</t>
  </si>
  <si>
    <t>Aunar esfuerzos con el municipio de Belmira, para la adquisición de un predio ubicado en la vereda Playas del municipio de Belmira, para la protección de la fuente de agua que abastece el acueducto Multiveredal Playas - Montañita – Zancudito.</t>
  </si>
  <si>
    <t xml:space="preserve">Aunar esfuerzos para la adquisición del predio denominado La Ponderosa ubicado en la vereda San Ruperto del municipio de Abriaquí para la protección de fuentes hídricas. </t>
  </si>
  <si>
    <t xml:space="preserve">Aunar esfuerzos para la adquisición de un predio en el municipio de Caldas, para la protección de las fuentes de agua que abastecen acueductos municipales. </t>
  </si>
  <si>
    <t xml:space="preserve">Aunar esfuerzos para la adquisición de un predio en el municipio de Maceo, para la protección de las fuentes de agua que abastecen acueductos municipales. </t>
  </si>
  <si>
    <t xml:space="preserve">Aunar esfuerzos para la adquisición de tres predios, ubicados en la vereda La Granja del municipio de Carolina del Príncipe para la protección de la fuente de agua que abastece el acueducto de la cabecera municipal. </t>
  </si>
  <si>
    <t xml:space="preserve">Aunar esfuerzos para la adquisición del predio denominado La Pradera ubicado en la vereda San Luis del municipio de Concordia, para la protección de la fuente de agua que abastece el acueducto veredal San Luis y la cabecera municipal </t>
  </si>
  <si>
    <t xml:space="preserve">Aunar esfuerzos con el municipio de El Santuario para la adquisición de un predio ubicado en la vereda Bodeguitas, para la protección de la fuente de agua que abastece el acueducto urbano. </t>
  </si>
  <si>
    <t>Aunar esfuerzos para la adquisición de dos predios, ubicados en la vereda San Andrés del municipio de Girardota para la protección de la fuente de agua que abastece uno de los  acueductos de esta vereda.​</t>
  </si>
  <si>
    <t xml:space="preserve">Aunar esfuerzos para la adquisición de un predio en el municipio de Guadalupe, para la protección de las fuentes de agua que abastecen acueductos municipales. </t>
  </si>
  <si>
    <t xml:space="preserve">Aunar esfuerzos para la adquisición de dos predios ubicados en la vereda El Cerro del municipio de Frontino para el abastecimiento del acueducto municipal. </t>
  </si>
  <si>
    <t xml:space="preserve">Aunar esfuerzos para la adquisición de un predio en jurisdicción del municipio de Gómez Plata, para la protección de la fuente de agua que abastece el acueducto municipal. </t>
  </si>
  <si>
    <t>Aunar esfuerzos para la adquisición del predio denominado Yarumito, en jurisdicción del municipio de Salgar, para la protección de la fuente de agua que abastece el acueducto de la vereda La Clara Arriba.</t>
  </si>
  <si>
    <t xml:space="preserve">Aunar esfuerzos para la adquisición de un predio en el municipio de San Carlos, para la protección de las fuentes de agua que abastecen acueductos municipales. </t>
  </si>
  <si>
    <t xml:space="preserve">Aunar esfuerzos para la adquisición del predio denominado Monte Frío ubicado en la vereda La Lana del municipio de San Pedro de los Milagros para la protección del agua que abastece el acueducto de las veredas Espíritu Santo – Pantanillo. </t>
  </si>
  <si>
    <t>Aunar esfuerzos para la adquisición de un predio, ubicado en la vereda El Filo del municipio de Entrerrios para la protección de la fuente de agua que abastece el acueducto de la vereda El Filo y el sector Valle Urbano.</t>
  </si>
  <si>
    <t>Aunar esfuerzos para la adquisición de un predio en la vereda La Ciénaga del Municipio de Giraldo, para la protección de la fuente de agua que abastece acueducto Multiveredal y del corregimiento de Manglar.</t>
  </si>
  <si>
    <t>Aunar esfuerzos para la adquisición del predio denominado El Roble ubicado en la vereda El Roblar del municipio de Giraldo para el abastecimiento del acueducto del casco urbano.</t>
  </si>
  <si>
    <t>Aunar esfuerzos para la adquisición del predio denominado La Palestina, en jurisdicción del municipio de Valdivia, para la protección de la fuente de agua que abastece el acueducto municipal.</t>
  </si>
  <si>
    <t xml:space="preserve">Aunar esfuerzos para la adquisición del predio denominado La Soledad en jurisdicción del municipio de Valparaíso, para la protección de las fuentes de agua que abastecen los acueductos multiveredales Comuna La Virgen, Itima La Fabiana, y el acueducto de la cabecera municipal.. </t>
  </si>
  <si>
    <t xml:space="preserve">Aunar esfuerzos para la adquisición del predio denominado Chuzá ubicado en la vereda La Estrella del municipio de Cañasgordas para el abastecimiento del acueducto Multiveredal La Cristalina. </t>
  </si>
  <si>
    <t>Aunar esfuerzos para la adquisición, de un predio en jurisdicción del municipio de Sonsón, para la protección de la fuente de agua que abastece el acueducto municipal</t>
  </si>
  <si>
    <t>Aunar esfuerzos para el mantenimiento de predios de importancia estratégica para la protección de fuentes de agua que abastecen acueductos en el municipio de Ebejico.</t>
  </si>
  <si>
    <t>Aunar esfuerzos para la adquisición de un predio en jurisdicción del municipio de San Pedro de Uraba, para la protección de la fuente de agua que abastece el acueducto municipal.</t>
  </si>
  <si>
    <t>Aunar esfuerzos para la adquisición de un predio en jurisdicción del municipio de Jardín, para la protección de la fuente de agua que abastece el acueducto de la vereda Serranías.</t>
  </si>
  <si>
    <t>Aunar esfuerzos para la adquisición de áreas ubicadas en la vereda Maní de las Mangas del municipio de Amagá para la protección de la fuente de agua que abastece los acueductos de La Clarita, Minas y parte de la cabecera municipal.</t>
  </si>
  <si>
    <t>Aunar esfuerzos para la adquisición de los predios denominados El Silencio y El Cóndor del Municipio de Andes, para la protección de la quebrada Santa Rita, fuente abastecedora del agua de la población del Corregimiento de Santa Rita.</t>
  </si>
  <si>
    <t xml:space="preserve">Aunar esfuerzos para la adquisición de un predio en jurisdicción del municipio de Andes, para la protección de la fuente de agua que abastece el acueducto del corregimiento San José </t>
  </si>
  <si>
    <t>Aunar esfuerzos para la adquisición de un predio en jurisdicción del municipio de Támesis, para la protección de la fuente de agua que abastece el Acueducto Multiveredal Campoalegre – La Liborina – La Matilde – San Pedro.</t>
  </si>
  <si>
    <t>Aunar esfuerzos para la adquisición del predio denominado El Desierto ubicado en la vereda El Placer del municipio de Sabanalarga para el abastecimiento del acueducto de las veredas Madero, La Ceja y El Junco.</t>
  </si>
  <si>
    <t>Aunar esfuerzos para la adquisición de un predio, ubicado en la vereda El Viadal del municipio de Cocorná para la protección de la fuente de agua que abastece el acueducto multiveredal San Juan.</t>
  </si>
  <si>
    <t xml:space="preserve">Aunar esfuerzos con el municipio de Granada, para la adquisición de un predio ubicado en la vereda Galilea del municipio de Granada, para la protección de la fuente de agua que abastece los acueductos de las veredas Quebradona abajo y las Faldas </t>
  </si>
  <si>
    <t>Aunar esfuerzos para la adquisición de un predio en la vereda La Miranda del municipio de Ituango, para el abastecimiento del acueducto veredal</t>
  </si>
  <si>
    <t xml:space="preserve">Aunar esfuerzos para la adquisición del predio La Wendy ubicado en la vereda La Gallinera del municipio de Vegachi para el abastecimiento del acueducto municipal. </t>
  </si>
  <si>
    <t>Aunar esfuerzos para la adquisición del predio Las Margaritas, ubicados en la vereda Santa Juana, del municipio de Yarumal,  para la protección de la fuente de agua que abastece el acueducto municipal</t>
  </si>
  <si>
    <t>Aunar esfuerzos para la adquisición de un predio, ubicado en la vereda Riogrande del municipio de Donmatias para la protección de la fuente de agua que abastece el acueducto de la vereda Riogrande (Villavista).</t>
  </si>
  <si>
    <t>Aunar esfuerzos para la adquisición de dos predios denominados Granjas Charco Azul y La Siberia, en jurisdicción del municipio de Puerto Triunfo, para la protección de las fuentes de agua que abastece el acueducto del Corregimiento Doradal y la vereda Florida Tres Ranchos</t>
  </si>
  <si>
    <t>Aunar esfuerzos para la adquisición del predio denominado Alemania, ubicado en la vereda Alto de Dolores del municipio de Maceo, para la protección de la fuente de agua que abastece el acueducto del casco urbano del municipio de Caracolí.</t>
  </si>
  <si>
    <t>Adquisición de tiquetes aéreos para la Gobernación de Antioquia. Secretaría del Medio Ambiente</t>
  </si>
  <si>
    <t>SUMINISTRAR ESTUCHES MADERA</t>
  </si>
  <si>
    <t>SUMINISTRAR ESTUCHES CARTON</t>
  </si>
  <si>
    <t>SUMINISTRAR PEGANTE PARA ETIQUETAS</t>
  </si>
  <si>
    <t xml:space="preserve">SUMINISTRAR PEGANTE TIPO HOT MELT  </t>
  </si>
  <si>
    <t>PRESTAR SERVICIO DE MANTENIMIENTO CORRECTIVO Y PREVENTIVO INCLUYE REPUESTOS TETRAPAK</t>
  </si>
  <si>
    <t>Natalia Ruiz Lozano
Líder Gestor Contr.
Natalia.ruiz@fla.com.co.  Tel: 3837033</t>
  </si>
  <si>
    <t>SUMINISTRAR LLANTAS PARA MONTACARGAS INCLUIDA INSTALACIÓN</t>
  </si>
  <si>
    <t xml:space="preserve"> $   30.000.000 </t>
  </si>
  <si>
    <t>COMPRA Y MANTENIMIENTO  ESTIBAS FLA DE 1.35M X 1.40M PARA ALMACENAMIENTO DE PRODUCTO TERMINADO</t>
  </si>
  <si>
    <t>31411700
31411701
31411702
31411703</t>
  </si>
  <si>
    <t>24101722
26101737</t>
  </si>
  <si>
    <t>PRESTAR EL SERVICIO DE REALIZACIÓN DE AUDITORÍA INTERNA COMBINADA A LOS SISTEMAS DE GESTIÓN , CERTIFICADOS BAJO LA NORMA  ISO 14001:2004 SISTEMA DE GESTIÓN AMBIENTAL Y LA NORMA Y ESTÁNDARES BASC VERSIÓN 4-2012 SISTEMA DE GESTIÓN EN CONTROL Y SEGURIDAD</t>
  </si>
  <si>
    <t>31171506
31171562
31171563
31171564
31171507
31171502
31171522
31171523</t>
  </si>
  <si>
    <t>39121529
39131705</t>
  </si>
  <si>
    <t>20141600
40141600</t>
  </si>
  <si>
    <t>40171500
40171600
40171522
23271800
31162300</t>
  </si>
  <si>
    <t>23242300
24101700
25171700</t>
  </si>
  <si>
    <t>31171600
41114625</t>
  </si>
  <si>
    <t>PRESTAR SERVICIO DE MANTENIMIENTO PREVENTIVO Y CALIFICACIÓN,  COMPRAR INSUMOS Y REPUESTOS PARA CROMATÓGRAFO LÍQUIDO AGILENT 1260 Y CROMATÓGRAFO DE GASES 6890N DE LA OFICINA DE LABORATORIO (CALIBRACIONES EQUIPOS KHYMOS)</t>
  </si>
  <si>
    <t>PRESTAR SERVICIO DE MANTENIMIENTO PREVENTIVO PARA EQUIPOS METTLER TOLEDO Y COMPRAR REPUESTOS E INSUMOS PARA EL DENSÍMETRO DM45 Y LA BALANZA DE PRECISIÓN PB303 DE LA OFICINA DE LABORATORIO (VANSOLIX)</t>
  </si>
  <si>
    <t>PRESTAR EL SERVICIO DE AUDITORÍA INTERNA AL SISTEMA DE GESTIÓN DELA OFICINA DE LABORATORIO DE LA FÁBRICA DE LICORES Y ALCOHOLES DE ANTIOQUIA, ACREDITADA  BAJO LA NORMA NTC:ISO/IEC 17025:2005 SISTEMA DE GESTIÓN DE LABORATORIOS, VERSIÓN 2005 APROBADA POR EL ONAC.”</t>
  </si>
  <si>
    <t>PRESTAR SERVICIO DE AUDITORÍA EXTERNA DE SEGUIMIENTO A LA CERTIFICACIÓN AL SISTEMA DE GESTIÓN AMBIENTAL, IMPLEMENTADO EN LAS INSTALACIONES DE LA FLA BAJO LA NORMA ISO 14001:2004.</t>
  </si>
  <si>
    <t>REPOSICION DE ACUEDUCTO Y ALCANTARILLADO Y OBRAS COMPLEMENTARIAS</t>
  </si>
  <si>
    <t>INTERVENTORIA TECNICA, ADMINISTRATIVA DE REPOSICION DE ACUEDUCTO Y ALCANTARILLADO Y OBRAS COMPLEMENTARIAS</t>
  </si>
  <si>
    <t xml:space="preserve">PRESTAR EL SERVICIO PARA OPERADOR LOGISTICA DE FERIA DE FLORES </t>
  </si>
  <si>
    <t>PRESTACIÓN DE SERVICIOS PROFESIONALES PARA LA PROTECCIÓN DE LA PROPIEDAD INDUSTRIAL DE LA FÁBRICA DE LICORES Y ALCOHOLES DE ANTIOQUIA, EN MATERIA DE MARCAS Y ACCIONES POR COMPETENCIA DESLEAL</t>
  </si>
  <si>
    <t>VINCULACION PUBLICITARIA EN E LEVENTO DE COLOMBIATEX DE LAS AMERICAS</t>
  </si>
  <si>
    <t xml:space="preserve"> SUMINISTRAR ESENCIA DE RON Y FUDGE</t>
  </si>
  <si>
    <t>Natalia Ruiz Lozano
Líder Gestor Contr.
Natalia.ruiz@fla.com.co.  Tel: 3837023</t>
  </si>
  <si>
    <t>PRESTAR SERVICIO DE EVALUACIÓN TÉCNICA DE 9 TANQUES DE ALMACENAMIENTO DE ALCOHOL DE LA FÁBRICA DE LICORES Y ALCOHOLES DE ANTIOQUIA, REALIZANDO ENSAYOS NO DESTRUCTIVOS DE ACUERDO A NORMAS INTERNACIONALES APLICABLES</t>
  </si>
  <si>
    <t>Natalia Ruiz Lozano
Líder Gestor Contr.
Natalia.ruiz@fla.com.co.  Tel: 3837024</t>
  </si>
  <si>
    <t>SUMINISTRO DE CABLES ELECTRICOS</t>
  </si>
  <si>
    <t>Natalia Ruiz Lozano
Líder Gestor Contr.
Natalia.ruiz@fla.com.co.  Tel: 3837025</t>
  </si>
  <si>
    <t>SUMINISTRAR SISTEMA DE ILUMINACION Y MANIOBRA REQUERIDOS POR EL ÁREA DE MANTENIMIENTO DE LA FLA</t>
  </si>
  <si>
    <t>Natalia Ruiz Lozano
Líder Gestor Contr.
Natalia.ruiz@fla.com.co.  Tel: 3837026</t>
  </si>
  <si>
    <t>77101505 77102001 77102002</t>
  </si>
  <si>
    <t>PRESTAR SERVICIO PARA LA MEDICIÓN, ANÁLISIS Y REPORTES DE LA EMISIÓN DE GASES NOX GENERADA POR LA OPERACIÓN DE LAS DOS (2) CALDERAS DE LA FLA Y DE MANERA INDIVIDUAL POR CALDERA.</t>
  </si>
  <si>
    <t xml:space="preserve"> $     5.000.000 </t>
  </si>
  <si>
    <t>Natalia Ruiz Lozano
Líder Gestor Contr.
Natalia.ruiz@fla.com.co.  Tel: 3837028</t>
  </si>
  <si>
    <t>SERVICIO DE EVALUACIÓN DEL NIVEL DE RIESGO POR RAYO, DISEÑO E IMPLEMENTACIÓN DE UN SISTEMA DE APANTALLAMIENTO Y PUESTA A TIERRA A NUEVE (9) TANQUES DE ALMACENAMIENTO DE ALCOHOL DE LA FÁBRICA DE LICORES Y ALCOHOLES DE ANTIOQUIA</t>
  </si>
  <si>
    <t>Natalia Ruiz Lozano
Líder Gestor Contr.
Natalia.ruiz@fla.com.co.  Tel: 3837029</t>
  </si>
  <si>
    <t>PRESTAR SERVICIO DE MANTENIMIENTO PREVENTIVO INCLUIDO REPUESTOS CONSUMIBLES PARA LOS  EQUIPOS DE LA RED DE SUMINISTRO DE GAS NATURAL DE LA FÁBRICA DE LICORES Y ALCOHOLES  DE ANTIOQUIA</t>
  </si>
  <si>
    <t>SUMINISTRAR BEBIDAS ALCOHÓLICAS PARA EL SERVICIO A BORDO DE VUELOS NACIONALES Y VUELOS INTERNACIONALES, ASÍ COMO DE LAS SALAS VIP, CONFORME A LOS TÉRMINOS SEÑALADOS EN EL PRESENTE CONTRATOCONVENIO AVIANCA</t>
  </si>
  <si>
    <t>VINCULACION PUBLICITARIA ACTIVACION DE MARCAS DPTO. DE RISARALDA</t>
  </si>
  <si>
    <t>LICENCIA DE USO DE MARCA E IMAGEN DEL ATLETICO NACIONAL PARA LA PRODUCCION Y COMERCIALIZACION DE UNA EDICION UNICA LTDA. DE AGUARDIENTE S.A.</t>
  </si>
  <si>
    <t>COMERCIALIZACIÓN Y MANEJO INTEGRAL DE LOS RESIDUOS SÓLIDOS ORDINARIOS, ESPECIALES, PELIGROSOS Y NO PELIGROSOS GENERADOS EN EL PROCESO PRODUCTIVO DE LA FLA.</t>
  </si>
  <si>
    <t>ALIANZA COMERCIAL ENTRE LA FÁBRICA DE LICORES DE ANTIOQUIA Y ASCENDER S.A PARA PRODUCIR Y COMERCIALIZAR UNA SALSA BARBECUE CON RON MEDELLIN 8 AÑOS.</t>
  </si>
  <si>
    <t>PRESTAR SERVICIO DE ALINEACION Y BALANCEO DINAMICO PARA LOS  EQUIPOS Y SUBSISTEMAS QUE LO REQUIERAN DE LA FABRICA DE LICORES Y ALCOHOLES  DE ANTIOQUIA</t>
  </si>
  <si>
    <t>COMPRA DE EQUIPOS DE AIRE ACONDICIONADO PARA LA FABRICA DE LICORES Y ALCOHOLES DE ANTIOQUIA( INCLUYE INSTALACION)</t>
  </si>
  <si>
    <t>SUMINISTRAR MATERIALES ANTI EXPLOSION PARA MTO. PREVENTIVO Y CORRECTIVO DE SISTEMA ELECTRICOS ESPECIALES</t>
  </si>
  <si>
    <t xml:space="preserve">COMPRAR DISPOSITIVOS PARA REPOSICION DE INSTRUMENTACION  DE LA TORRE DE DESTILACION  </t>
  </si>
  <si>
    <t>VINCULACION PUBLICITARIA ACTIVACION DE MARCAS DPTO. DE BOLIVAR</t>
  </si>
  <si>
    <t>VINCULACION PUBLICITARIA EN EL DPTO. DE NORTE DE SANTANDER</t>
  </si>
  <si>
    <t>VINCULACION PUBLICITARIA ACTIVACION DE MARCAS DPTO. DE CHOCO</t>
  </si>
  <si>
    <t>VINCULACION PUBLICITARIA ACTIVACION DE MARCAS DPTO. SAN ANDRES ISLAS</t>
  </si>
  <si>
    <t>CONTRATAR EL DISEÑO E IMPLEMENTACIÓN DE UN PROGRAMA DE INTERVENCIÓN DE RIESGO PSICOSOCIAL MEDIANTE ACTIVIDADES DE SENSIBILIZACIÓN Y CAPACITACIÓN PARA LOS EMPLEADOS DE LA FÁBRICA DE LICORES Y ALCOHOLES DE ANTIOQUIA.</t>
  </si>
  <si>
    <t>PRESTAR EL SERVICIO DE PUBLICIDAD EN LA FERIA DE LAS FLORES DE 2015 EN MEDELLÍN-ANTIOQUIA - FUNDACIÓN MEDELLÍN CONVENTION Y VISITORS BUREAU</t>
  </si>
  <si>
    <t>OCM VINCULACION PUBLICITARIAS FIESTAS DEL CAIMAN EN EL MAGDALENA</t>
  </si>
  <si>
    <t>Otros</t>
  </si>
  <si>
    <t>OCM VINCULACION PUBLICIATRIAS FIESTAS MUNICIPALES DPTO. DEL META</t>
  </si>
  <si>
    <t>OCM VINCULACION PUBLICITARIA FIESTRAS TRADICIONALES SINCELEJO</t>
  </si>
  <si>
    <t>OCM VINCULACION PUBLICITARIA CARNAVAL DE BARRANQUILLA</t>
  </si>
  <si>
    <t xml:space="preserve">OCM VINCULACIÓN PUBLICITARIA, PARA PARTICIPAR EN EL FESTIVAL NACIONAL DEL BURRO EN SAN ANTERO CÓRDOBA </t>
  </si>
  <si>
    <t>OCM VINCULACIÓN PUBLICITARIA, PARA PARTICIPAR EN EL FESTIVAL CORRIO LLANERO EN PUERTO CARREÑO - VICHADA</t>
  </si>
  <si>
    <t>OCM  VINCULACION PUBLICITARIA LEYENDA DEL VALLENATO CESAR</t>
  </si>
  <si>
    <t>OCM VINCULACION PUBLICITARIA ACTIVACION MARCAS ARAUCA</t>
  </si>
  <si>
    <t>OCM VICULACION PUBLICITARIA ACTIVACION DE MARCAS EN CUNDINAMARCA</t>
  </si>
  <si>
    <t>OCM VICULACION PUBLICITARIA EN LAS ACTIVIDADES Y FESTIVIDADES EN  EL DPTO. DE AMAZONAS</t>
  </si>
  <si>
    <t>OCM VICULACION PUBLICITARIA EN LAS ACTIVIDADES Y FESTIVIDADES EN  EL DPTO. DE META</t>
  </si>
  <si>
    <t xml:space="preserve"> OCM VICULACION PUBLICITARIA EN LAS ACTIVIDADES Y FESTIVIDADES EN  EL DPTO. DE QUINDIO</t>
  </si>
  <si>
    <t>OCM VICULACION PUBLICITARIA EN LAS ACTIVIDADES Y FESTIVIDADES EN  EL DPTO. DE  SANTANDER</t>
  </si>
  <si>
    <t>OCM VICULACION PUBLICITARIA EN LAS ACTIVIDADES Y FESTIVIDADES EN  EL DPTO. DE GUAJIRA</t>
  </si>
  <si>
    <t>OCM VICULACION PUBLICITARIA EN LAS ACTIVIDADES Y FESTIVIDADES EN  EL DPTO. DE CORDOBA</t>
  </si>
  <si>
    <t>OCM VICULACION PUBLICITARIA EN LAS ACTIVIDADES Y FESTIVIDADES EN  EL DPTO. DE CASANARE</t>
  </si>
  <si>
    <t>OCM VICULACION PUBLICITARIA EN LAS ACTIVIDADES Y FESTIVIDADES EN  EL DPTO. DE GUANIA</t>
  </si>
  <si>
    <t>OCM VICULACION PUBLICITARIA EN LAS ACTIVIDADES Y FESTIVIDADES EN  EL DPTO. DE SUCRE</t>
  </si>
  <si>
    <t xml:space="preserve">CONVENIO INTERADMINISTRATIVO PARA LA INTRODUCCION Y VENTA DE LICORES EN EL DEPARTAMENTO DE RISARALDA ENTRE LOS DEPARTAMENTO DE RISARALDA Y ANTIOQUIA – FABRICA DE LICORES Y ALCOHOLES DE ANTIOQUIA </t>
  </si>
  <si>
    <t>Seis años</t>
  </si>
  <si>
    <t>CONVENIO DE INTERCAMBIO DE LICORES ENTRE LOS DEPARTAMENTOS DE ANTIOQUIA Y MAGDALENA</t>
  </si>
  <si>
    <t>Cinco años</t>
  </si>
  <si>
    <t>CONVENIO INTERADMINISTRATIVO ENTRE LOS DEPARTAMENTO DE ANTIOQUIA Y PUTUMAYO PARA LA INTRODUCCION Y VENTA DE LOS LICORES DESTILADOS EN EL DEPARTAMENTO DE PUTUMAYO</t>
  </si>
  <si>
    <t>PROMOCIÓN DE BUENAS PRÁCTICAS EN TURISMO DIRIGIDA  A “MEJORES ANFITRIONES DE ANTIOQUIA” EN 6 MUNICIPIOS PRIORIZADOS EN TURISMO DE NATURALEZA (CAROLINA DEL PRÍNCIPE, SANTA FE DE ANTIOQUIA, BELMIRA, SAN CARLOS, MUTATÁ Y VENECIA) 4600003854</t>
  </si>
  <si>
    <t xml:space="preserve">Yesid Cano Toro, Profesional especializado, Yesid.Cano@Antioquia.gov.co </t>
  </si>
  <si>
    <t>PROMOCIÓN TURÍSTICA A NIVEL NACIONAL E INTERNACIONAL DEL PROGRAMA "ANTIOQUEÑOS VIAJANDO POR ANTIOQUIA”.  (BUREAU) 4600003209</t>
  </si>
  <si>
    <t>Promocion  de las rutas camineras en los municipio de San Carlos, Sonsón, venecia, Belmira, Santa Fe de Antioquia.4600003263</t>
  </si>
  <si>
    <t>FORTALECIMIENTO AL SISTEMA DE INDICADORES TURÍSTICOS SITUR. 4600003271</t>
  </si>
  <si>
    <t>Concurso para fortalecer empresas dinámicas e innovadoras en el Departamento de Antioquia. 4600004283</t>
  </si>
  <si>
    <t>AUNAR ESFUERZOS TÉCNICOS, ADMINISTRATIVOS Y FINANCIEROS PARA LA COFINANCIACIÓN Y OPERACIÓN DEL PROYECTO BANCO DE LAS OPORTUNIDADES PARA ANTIOQUIA, EN EL MARCO DEL CONVENIO DE ASOCIACIÓN N°
0262 DEL 8 DE OCTUBRE DE 2013, SUSCRITO ENTRE EL DEPARTAMENTO DE ANTIOQUIA - SECRETARIA DE PRODUCTIVIDAD Y COMPETITIVIDAD Y EL IDEA. 4600003039</t>
  </si>
  <si>
    <t>suministro de tiquetes aéreos para el desplazamiento de los funcionarios adscritos a la secretaría de  productividad en cumplimiento de su misión.</t>
  </si>
  <si>
    <t>Apoyar los procedimientos administrativos de la acción: expedientes de licitación, contratos, gestión de pagos, personal, logística, funcionamiento, presentación de informes así como propender por que el proyecto sea desarrollado en el marco de los procedimientos establecidos en el contrato de subvención y sus anexos. “generación de capacidades para acceder al empleo y el emprendimiento con el fin de reducir la pobreza, la exclusión social y los riesgos de la economía informal. cofinanciado con la unión europea”. 4600003364</t>
  </si>
  <si>
    <t>Coordinación general del contrato de subvención y sus anexos. “generación de capacidades para acceder al empleo y el emprendimiento con el fin de reducir la pobreza, la exclusión social y los riesgos de la economía informal. cofinanciado con la unión europea”. esto, al direccionar los esfuerzos hacia el logro de los objetivos del proyecto a través de la administración del recurso humano y financiero, el desarrollo de relaciones públicas, y en general al proporcionar los medios necesarios para concretar los resultados esperados del proyecto. 4600003363</t>
  </si>
  <si>
    <t>Realizar los procedimientos contractuales y labores jurídicas que se desarrollan durante la acción  de acuerdo a los procedimientos establecidos en el contrato de subvención y sus anexos. “generación de capacidades para acceder al empleo y el emprendimiento con el fin de reducir la pobreza, la exclusión social y los riesgos de la economía informal, cofinanciado con la unión europea”.4600003362</t>
  </si>
  <si>
    <t>Fortalecer la competitividad en empresas de la cadena de confección y moda en las regiones del valle de aburra, norte y oriente antioqueño.</t>
  </si>
  <si>
    <t>Fortalecimiento empresarial a las empresas antioqueñas para acceso a mercados</t>
  </si>
  <si>
    <t>REALIZAR INTERVENTORÍA TÉCNICA, ADMINISTRATIVA, FINANCIERA Y LEGAL A LOS RECURSOS DEL SISTEMA GENERAL DE REGALÍAS ASIGNADOS.4600003614</t>
  </si>
  <si>
    <t>Concurso de meritos</t>
  </si>
  <si>
    <t>4-R005</t>
  </si>
  <si>
    <t>Realizar monitoreo y seguimiento de los resultados y productos exigidos en el marco lógico de la acción, y llevar a cabo los. 4600003839</t>
  </si>
  <si>
    <t xml:space="preserve"> Coordinar la ejecución del componente tres y cuatro de la acción correspondiente a la formación en derecho laboral, mecanism 4600003842</t>
  </si>
  <si>
    <t xml:space="preserve"> IDENTIFICAR, CARACTERIZAR Y PRIORIZAR PROBLEMÁTICAS REGIONALES Y NECESIDADES AL INTERIOR DE LA GOBERNACIÓN DE ANTIOQUIA, CADE. 4600003194</t>
  </si>
  <si>
    <t>junio</t>
  </si>
  <si>
    <t>Coordinación y definición de lineamientos para la construcción y ejecución de la estrategia de cultura y emprendimiento (fo 4600003841</t>
  </si>
  <si>
    <t>Coordinar la ejecución del componente uno de la acción correspondiente a la Formación para el Trabajo.  Proyecto: "Generaci 4600003840</t>
  </si>
  <si>
    <t xml:space="preserve"> Coordinación y definición de lineamientos para la construcción y ejecución de la estrategia de comunicaciones de la acción 4600003843</t>
  </si>
  <si>
    <t>Aunar esfuerzos entre las partes para Implementar en el municipio de Guatapé - Antioquia un modelo probado y documentado por e 4600004348</t>
  </si>
  <si>
    <t xml:space="preserve"> Realizar la verificación de gastos del Informe financiero referente al contrato de subvención  DCI/HUM/2014/339-766, radicado. 4600004340</t>
  </si>
  <si>
    <t xml:space="preserve"> Jorge Gallego - jorge.gallego@antioquia.gov.co
Ext 9270</t>
  </si>
  <si>
    <t xml:space="preserve"> Jorge Gallego - jorge.gallego@antioquia.gov.co
Ext 9271</t>
  </si>
  <si>
    <t xml:space="preserve"> Jorge Gallego - jorge.gallego@antioquia.gov.co
Ext 9272</t>
  </si>
  <si>
    <t xml:space="preserve"> Jorge Gallego - jorge.gallego@antioquia.gov.co
Ext 9273</t>
  </si>
  <si>
    <t xml:space="preserve"> Jorge Gallego - jorge.gallego@antioquia.gov.co
Ext 9274</t>
  </si>
  <si>
    <t xml:space="preserve"> Jorge Gallego - jorge.gallego@antioquia.gov.co
Ext 9275</t>
  </si>
  <si>
    <t xml:space="preserve"> Jorge Gallego - jorge.gallego@antioquia.gov.co
Ext 9276</t>
  </si>
  <si>
    <t xml:space="preserve"> Jorge Gallego - jorge.gallego@antioquia.gov.co
Ext 9277</t>
  </si>
  <si>
    <t>Realizar mantenimiento general del helicóptero Bell 412 HK 3578 G</t>
  </si>
  <si>
    <t xml:space="preserve"> Jorge Gallego - jorge.gallego@antioquia.gov.co
Ext 9278</t>
  </si>
  <si>
    <t>Convenio asociacion</t>
  </si>
  <si>
    <t xml:space="preserve"> Jorge Gallego - jorge.gallego@antioquia.gov.co
Ext 9279</t>
  </si>
  <si>
    <t>Prestación de servicios profesionales para apoyar la aplicación, consolidacuón y difusión de herramientas de medición de informacion</t>
  </si>
  <si>
    <t xml:space="preserve"> Jorge Gallego - jorge.gallego@antioquia.gov.co
Ext 9280</t>
  </si>
  <si>
    <t>Harry Jaramillo Ríos Tel: 3839267 correo: harry.jaramillo@antioquia.gov.co</t>
  </si>
  <si>
    <t>Prestación de servicios de operación logística de los eventos institucionales que requieran las dependencias de la Gobernación en los diferentes municipios del Departamento de Antioquia, de conformidad con las órdenes de pedido expedidas por la Oficina de Comunicaciones</t>
  </si>
  <si>
    <t>Prestación de servicios de producción de piezas audiovisuales para la divulgación de las acciones del Gobierno de Antioquia y cesión de derechos para la transmisión de programas institucionales de acuerdo a las órdenes de pedido de la Oficina de Comunicaciones</t>
  </si>
  <si>
    <t>Contrato interadministrativo de mandato sin representación de una Agencia de Comunicaciones para proveer la creación, producción y divulgación de los mensajes de la Gobernación de Antioquia por medio de diversas campañas de Comunicación Pública de acuerdo a las órdenes de pedido de la Oficina de Comunicaciones</t>
  </si>
  <si>
    <t>Septiembre  2014</t>
  </si>
  <si>
    <t>SGP BALANCE; RECURSOS MEN (LEY 21)  BALANCE</t>
  </si>
  <si>
    <t>CAROLINA PABÓN GÓMEZ 3838327 carolina.pabon@antioquia.co</t>
  </si>
  <si>
    <t>CONCURSO DE MÉRITOS</t>
  </si>
  <si>
    <t xml:space="preserve"> ESTAMPILLA PRODESARROLLO; SGP BALANCE</t>
  </si>
  <si>
    <t xml:space="preserve">Mejoramiento de la institución Educativa Santo Cristo de Zaragoza, municipio de Zaragoza e Institución Educativa Rural Cacerí (sede principal), municipio de Caucasia, Departamento de Antioquia </t>
  </si>
  <si>
    <t>CRÉDITO INTERNO</t>
  </si>
  <si>
    <t>Mantenimiento y Mejoramiento de la Infraestructura Educativa en los Establecimientos Educativos: Institución Educativa San Luis,  Sede Principal y Sede Juan José Hoyos Gómez, del Municipio de San Luis, Antioquia</t>
  </si>
  <si>
    <t>3,5 meses</t>
  </si>
  <si>
    <t>Construcción y mejoramiento de ambientes de aprendizaje del establecimiento educativo I.E. Valdivia en el municipio de Valdivia, Antioquia.</t>
  </si>
  <si>
    <t xml:space="preserve">Mantenimiento y mejoramiento de la infraestructura educativa de la I.E San Francisco, Municipio de San Francisco-Antioquia </t>
  </si>
  <si>
    <t>Interventoría técnica, administrativa, financiera y legal al contrato de: "Ampliación de la Institución Educativa Anorí  Sede Principal Liceo Jesús María Urrea, municipio de Anorí, Antioquia.</t>
  </si>
  <si>
    <t xml:space="preserve">Construcción  del Centro Educativo Rural Otrabanda y Ampliación del Centro Educativo Rural Rojas, en el municipio de Sopetrán, Antioquia </t>
  </si>
  <si>
    <t>Adecuación y mantenimiento de la Infraestructura Física en la Institución Educativa Luis Carlos Galán Sarmiento, Sede Principal e Institución Educativa Colombia, Sede Principal, del municipio de Carepa, Antioquia.</t>
  </si>
  <si>
    <t>Interventoría técnica, administrativa, financiera, ambiental y legal para el contrato de Mejoramiento de la infraestructura fisica de la Institución Educativa Escuela Normal Superior del Magdalena Medio, en el municipio de Puerto Berrío, Antioquia</t>
  </si>
  <si>
    <t>Mantenimiento General de la Infraestructura física de la Institución Educativa León XIII, Sede Principal, del Municipio del Peñol, Antioquia"</t>
  </si>
  <si>
    <t>Interventoría técnica, administrativa, financiera, ambiental y legal para el contrato de: "Mejoramiento y mantenimiento de la infraestructura física de los establecimientos educativos: Institución Educativa Inmaculada Concepción Sede Principal, Sede San Miguel, Sede La Linda y Sede El Llano, Institución Educativa Puerto Venus Sede La Española y Sede Quebrada Negra, Centro Educativo Rural Uvital Sede Principal, Sede Balsora y Sede Requintadero, Centro Educativo Rural El Carmelo Sede Las Mangas y Sede El Limón, del municipio de Nariño, Antioquia."</t>
  </si>
  <si>
    <t xml:space="preserve">5,5 meses </t>
  </si>
  <si>
    <t>PROMOVER LA APROPIACIÓN DE LOS PARQUES Y CIUDADELAS EDUCATIVAS BAJO EL CONCEPTO DE "CULTURA PARQUES"</t>
  </si>
  <si>
    <t>CONSTRUCCIÓN Y EJECUCIÓN DE OBRAS PARA  LA INSTITUCIÓN EDUCATIVA SAN LUIS, SEDE  C.E.R. LA BRAMADORA DEL MUNICIPIO DE YARUMAL ANTIOQUIA</t>
  </si>
  <si>
    <t>Interventoría técnica, administrativa, financiera, ambiental y legal para el contrato Terminación de obra y mantenimiento en la Institución Eductiva San Luis en el Municipio de Yarumal, Antioquia</t>
  </si>
  <si>
    <t>Mantenimiento y adecuación de la Institución Educativa Nicolas Gaviria, sede Principal del municipio de Cañasgordas, Antioquia.</t>
  </si>
  <si>
    <t>Mejoramiento y mantenimiento general del CER La Quinta, del Municipio de Angostura, Antioquia</t>
  </si>
  <si>
    <t>"Terminación de obras de ampliación para la IE Santo Tomas de Aquino, municipio de Guarne, Antioquia"</t>
  </si>
  <si>
    <t>72121406</t>
  </si>
  <si>
    <t>Mejoramiento de la infraestructura de la Ciudadela Educativa Mutambé, en el municipio de Amalfi, Antioquia</t>
  </si>
  <si>
    <t xml:space="preserve">45 dias </t>
  </si>
  <si>
    <t>ORDINARIOS ESTAMPILLA PRODESARROLLO BALANCE</t>
  </si>
  <si>
    <t xml:space="preserve">Mantenimiento de la Infraestructura Educativa de la IE Julio Restrepo planta física EU Salgar - Municipio de Salgar, Antioquia </t>
  </si>
  <si>
    <t>Interventoría técnica, administrativa, financiera, ambiental y legal para el contrato: "Reposición de la Infraestructura Educativa del Centro Educativo  Rural Buenos Aires del Municipio de Arboletes, Antioquia"</t>
  </si>
  <si>
    <t>Mantenimiento de pisos, estructura de contención y cerramiento de la IE San José sede primaria del Municipio de Angelópolis.</t>
  </si>
  <si>
    <t>Mejoramiento y mantenimiento general de la Ciudadela Educativa y cultural Horizontes - Yarumal</t>
  </si>
  <si>
    <t>81101515</t>
  </si>
  <si>
    <t>Interventoría técnica, administrativa, financiera, ambiental y legal para el contrato de: "Construcción y mejoramiento de ambientes de aprendizaje del establecimiento educativo I.E. Valdivia en el municipio de Valdivia, Antioquia."</t>
  </si>
  <si>
    <t>Formación de docentes de Instituciones Educativas Oficiales de los municipios no certificados del departamento de Antioquia en pensamiento crítico y metodologías lúdicas de lectura y escritura a través de la metodología Pre-text.</t>
  </si>
  <si>
    <t xml:space="preserve">Mejoramiento en la segunda etapa de la Institución Educativa Liceo Caucasia, sede prinicipal, municipio de Caucasia Antioquia. </t>
  </si>
  <si>
    <t>Estudios y diseños para ampliación, de la infraestructura educativa del CER La Cabaña, sede CER Cabaña arriba, sede principal, en el municipio de San Pedro de Urabá, Antioquia.
Cumplimiento Fallo Tutela Radicado: 2015-00321 del Juzgado Promiscuo de Familia de Turbo.  Oficio 614.  Radicado Gobernación 201500232245 del 6 de Mayo de 2015</t>
  </si>
  <si>
    <t>42172001</t>
  </si>
  <si>
    <t>Dotación de elementos de salud ocupacional para uso de las brigadas de emergencia, en los municipios donde se desarrolla el proyecto parques educativos del departamento de Antioquia.</t>
  </si>
  <si>
    <t>Mantenimiento de unidades sanitarias, cubierta y obras complementarias en la IE San Antonio sede principal del Municipio de Jardín.</t>
  </si>
  <si>
    <t>Mantenimiento de unidades sanitarias, cubierta biblioteca y obras complementarias en la IE María Auxiliadora sede principal del municipio de Andes, Antioquia.</t>
  </si>
  <si>
    <t>Mantenimiento de la Institución Educativa Rural Santa Rosa de Lima sedes Toyo, el Tambo, Fernando Hicapié, Tinajitas y el Balso; y  del Centro Educativo Rural Octavio Restrepo Calle sede Filo del Medio en el municipio de Giraldo   – Antioquia</t>
  </si>
  <si>
    <t>RECURSOS MEN (LEY 21)  BALANCE; SGP BALANCE</t>
  </si>
  <si>
    <t>Terminación de las obras de mantenimiento a la Infraestructura Educativa de la Institución Educativa Rural Indigenista Jose Elías Suarez,  Sedes Bocas de Palmita, Caracolí y Varasanta Indígena del Municipio de Necoclí y Centro Educativa Rural Indigenista El Canime del Municipio de Arboletes.</t>
  </si>
  <si>
    <t>2,5 meses</t>
  </si>
  <si>
    <t>“INTERVENTORIA TECNICA, ADMINISTRATIVA, FINANCIERA, AMBIENTAL Y LEGAL PARA EL CONTRATO  CONSTRUCCIÓN Y EJECUCIÓN DE OBRAS PARA PARA LA INSTITUCION EDUCATIVA SAN LUIS, SEDE  C.E.R. LA BRAMADORA DEL MUNICIPIO DE YARUMAL ANTIOQUIA ,</t>
  </si>
  <si>
    <t xml:space="preserve">Mantenimiento de la Institución Educativa La Milagrosa, Sede principal del municipio de Abriaquí y mantenimiento de la Institución Educativa San José, Sede Travesías y CER Aureliano Hurtado, Sede El Palón del municipio de Uramita, Antioquia. </t>
  </si>
  <si>
    <t>"Interventoría técnica, administrativa, financiera, ambiental y legal para la Terminación de obras de ampliación para la IE Santo Tomas de Aquino, municipio de Guarne, Antioquia"</t>
  </si>
  <si>
    <t>Repotencición y mantenimiento de la Institución Educativa Presbítero Ricardo Gutierrez Tobón sede principal en el municipio de Belmira, Antioquia</t>
  </si>
  <si>
    <t>Mantenimiento en la Ciudadela Educativa Panzenu, municipio de Caucasia Antioquia.</t>
  </si>
  <si>
    <t xml:space="preserve"> ESTAMPILLA PRODESARROLLO BALANCE</t>
  </si>
  <si>
    <t>Adecuación, mantenimiento y mejoramiento de la Infraestructura Física de los Establecimientos Educativos: Institución Educativa Cocorná, Sede Las Cruces y Sede La Chonta e Institución Educativa Eva Tulia Quintero, Sede El Retiro, del Municipio de Cocorná,  Antioquia</t>
  </si>
  <si>
    <t>Mantenimiento de la infraestructura Educativa de la I.E. Santo Tomas de Aquino planta física colegio Santo Tomas de Aquino - Municipio de Titiribí - Antioquia</t>
  </si>
  <si>
    <t>Reposición y mejoramiento de baterías y redes sanitarias en la Institución Educativa Pedro Antonio Elejalde, sede principal, municipio de Frontino   – Antioquia</t>
  </si>
  <si>
    <t>Reposición, Mantenimiento y Mejoramiento de la Infraestructura Educativa en los Establecimientos Educativos: Centro Educativo Rural El Edén – Sede Principal, Sede La Cascada y Sede La Milagrosa del Municipio de Granada, Antioquia</t>
  </si>
  <si>
    <t>Agosto 2014</t>
  </si>
  <si>
    <t>Dotación e instalación de bienes tecnológicos en establecimientos educativos oficiales de los municipios no certificados del Departamento de Antioquia en el marco del programa Antioquia Digital</t>
  </si>
  <si>
    <t>Interventoría técnica, administrativa, financiera, ambiental y legal para el contrato Repotencición y mantenimiento de la Institución Educativa Presbítero Ricardo Gutierrez Tobón, sede principal  en el municipio de Belmira, Antioquia</t>
  </si>
  <si>
    <t>Diagramación e impresión de libro "Herramienta pedagógica basada en la Malla Curricular de Etnoeducación y Cátedra de Estudios Afrocolombianos para el Departamento de Antioquia”.</t>
  </si>
  <si>
    <t>Aunar esfuerzos para consolidar procesos de educación ambiental en establecimientos educativos de municipios no certificados de Antioquia</t>
  </si>
  <si>
    <t>CREDITO EXTERNO RECURSOS BALANCE</t>
  </si>
  <si>
    <t xml:space="preserve"> VENTA PLAZA DE LA LIBERTAD BALANCE</t>
  </si>
  <si>
    <t>Contrato interadministrativo para la construcción del Parque Educativo del municipio de Marinilla, Antioquia</t>
  </si>
  <si>
    <t>Terminación de la IE Francisco Abel Gallego Sede Principal Calle 17 N° 26-05, Municipio de San José de la Montaña, Antioquia</t>
  </si>
  <si>
    <t>ORDINARIOS; SGP RENDIMIENTOS FINANCIEROS</t>
  </si>
  <si>
    <t>78111800</t>
  </si>
  <si>
    <t xml:space="preserve">Aunar esfuerzos para la formación de rectores líderes transformadores (RLT) de instituciones educativas oficiales en municipios no certificados del departamento de Antioquia  </t>
  </si>
  <si>
    <t>CONTRATO INTERADMINISTRATIVO PARA LA CONSTRUCCIÓN DEL PARQUE EDUCATIVO DEL MUNICIPIO DE ANGOSTURA, ANTIOQUIA</t>
  </si>
  <si>
    <t>95121511</t>
  </si>
  <si>
    <t>Contrato Interadministrativo para la construcción de los Parques Educativos en los municipios de Abejorral y Gómez Plata, Antioquia</t>
  </si>
  <si>
    <t>Contrato Interadministrativo para la construcción de los Parques Educativos de los municipios de Concepción, Jerico, La Ceja y La Unión, Antioquia.</t>
  </si>
  <si>
    <t>USAID; CREDITO INTERNO; ORDINARIOS; RENDIMEINTOS ORDINARIOS</t>
  </si>
  <si>
    <t>Aunar esfuerzos para incidir en el mejoramiento de las condiciones físicas, educativas, pedagógicas, ambientales y comunitarias de los Centros  Educativos  Rurales El Chilco y la Meseta  del municipio de El Peñol, La I.E.R Samaná y El C.E.R. Nueva Risaralda  del Municipio de San Carlos y la I.E.R. Chaparral del municipio de San Vicente, Antioquia”, de acuerdo con el convenio marco 2013-AS-15-126</t>
  </si>
  <si>
    <t>Prestación de servicios educativos de formación para el trabajo y el desarrollo humano y al entrega de apoyos de bienestar a los beneficiarios del proyecto jóvenes con futuro (Zona 1)</t>
  </si>
  <si>
    <t>43211503  43212105  43211509  43222640  43222634  43222612  43223306 72151605  43222607  52161505  45111616  45111603  43211600  45111700  45111704   52161553  52161551  45121516  45121504  44101808 81112501</t>
  </si>
  <si>
    <t>Adquisición, instalación y puesta en funcionamiento de dotación tecnológica y audiovisual para parques educativos en el Departamento de Antioquia.</t>
  </si>
  <si>
    <t xml:space="preserve">Aunar esfuerzos para el mantenimiento  de la Institución Educativa Emiliano García  sede principal y la Institución Educativa San Andrés sedes Escuela Rural Mercedes Ábrego y Escuela Rural La Peña del municipio de Girardota, Antioquia </t>
  </si>
  <si>
    <t xml:space="preserve"> ESTAMPILLA PRODESARROLLO</t>
  </si>
  <si>
    <t>AUNAR ESFUERZOS PARA INCIDIR EN EL MEJORAMIENTO DE AMBIENTES DE APRENDIZAJE CON LAS OBRAS DE MANTENIMIENTO Y MEJORAMIENTO DE LA INFRAESTRUCTURA FÍSICA DE LOS ESTABLECIMIENTOS EDUCATIVOS, INSTITUCIÓN EDUCATIVA SAN RAFAEL SEDE PRINCIPAL, SEDE NARCISA ARBELÁEZ, SEDE LA CUMBRE Y SEDES DANTAS Y EL CENTRO EDUCATIVO RURAL EL TOPACIO SEDE EL COLGOTA DEL MUNICIPIO DE SAN RAFAEL, ANTIOQUIA</t>
  </si>
  <si>
    <t>Desarrollar redes virtuales y apropiación digital en los municipios en los que se adelanta el programa parques  y ciudadelas educativas del departamento de Antioquia</t>
  </si>
  <si>
    <t>ORDINARIOS  CRÉDITO INTERNO</t>
  </si>
  <si>
    <t xml:space="preserve">Ampliación de la Institución Educativa Anorí  Sede Principal Liceo Jesús María Urrea, municipio de Anorí, Antioquia. </t>
  </si>
  <si>
    <t>Octubre 2014</t>
  </si>
  <si>
    <t>Terminación de obra y mantenimiento en la Institución Educativa San Luis en el municipio de Yarumal, Antioquia</t>
  </si>
  <si>
    <t>Desarrollo de los proyectos de apropiación de TIC y contenidos educativos digitales  del Programa Antioquia Digital para el mejoramiento de la calidad educativa en establecimientos educativos oficiales de municipios no certificados del Departamento de Antioquia.</t>
  </si>
  <si>
    <t>Prestar servicios de apoyo a la gestión para proveer profesionales y especialistas en apoyo pedagógico para la atención de los estudiantes en situación de discapacidad, vulnerabilidad, o con talentos excepcionales, de las instituciones educativas de municipios no certificados del Departamento de Antioquia.</t>
  </si>
  <si>
    <t xml:space="preserve">Aunar esfuerzos para el mantenimiento   de la  Institución Educativa Bernardo Arango Macías – Sede Principal y Sede Manuela Beltrán del Municipio de la Estrella, Antioquia </t>
  </si>
  <si>
    <t xml:space="preserve"> VENTA PLAZA DE LA LIBERTAD</t>
  </si>
  <si>
    <t>Aunar esfuerzos para la adecuación de Coliseo en  la Institución Educativa y Ambiental  Adelaida Correa Estrada del Municipio de Sabaneta”, Antioquia</t>
  </si>
  <si>
    <t>Cofinanciar el servicio de transporte escolar en el municipio de Barbosa</t>
  </si>
  <si>
    <t>Cofinanciar el servicio de transporte escolar en el municipio de Alejandría</t>
  </si>
  <si>
    <t xml:space="preserve">Cofinanciar el servicio de transporte escolar en el municipio de Granada </t>
  </si>
  <si>
    <t>Cofinanciar el servicio de transporte escolar en el municipio de El Peñol</t>
  </si>
  <si>
    <t>Cofinanciar el servicio de transporte escolar en el municipio de Concepción</t>
  </si>
  <si>
    <t>Cofinanciar el servicio de transporte escolar en el municipio de Angelópolis</t>
  </si>
  <si>
    <t>Cofinanciar el servicio de transporte escolar en el municipio de Concordia</t>
  </si>
  <si>
    <t>Cofinanciar el servicio de transporte escolar en el municipio de Caldas</t>
  </si>
  <si>
    <t>Cofinanciar el servicio de transporte escolar en el municipio de El Retiro</t>
  </si>
  <si>
    <t>Cofinanciar el servicio de transporte escolar en el municipio de Cocorná</t>
  </si>
  <si>
    <t>Cofinanciar el servicio de transporte escolar en el municipio de San Francisco</t>
  </si>
  <si>
    <t xml:space="preserve">Cofinanciar el servicio de transporte escolar en el municipio de San Vicente </t>
  </si>
  <si>
    <t>Cofinanciar el servicio de transporte escolar en el municipio de San Carlos</t>
  </si>
  <si>
    <t>Cofinanciar el servicio de transporte escolar en el municipio de San Rafael</t>
  </si>
  <si>
    <t>Cofinanciar el servicio de transporte escolar en el municipio de La Unión</t>
  </si>
  <si>
    <t>Cofinanciar el servicio de transporte escolar en el municipio de La Ceja</t>
  </si>
  <si>
    <t>Cofinanciar el servicio de transporte escolar en el municipio de Guarne</t>
  </si>
  <si>
    <t>Cofinanciar el servicio de transporte escolar en el municipio de Arboletes</t>
  </si>
  <si>
    <t>Cofinanciar el servicio de transporte escolar en el municipio de Abriaquí</t>
  </si>
  <si>
    <t>Cofinanciar el servicio de transporte escolar en el municipio de Carepa</t>
  </si>
  <si>
    <t>Cofinanciar el servicio de transporte escolar en el municipio de Liborina</t>
  </si>
  <si>
    <t>Cofinanciar el servicio de transporte escolar en el municipio de San Jerónimo</t>
  </si>
  <si>
    <t>Cofinanciar el servicio de transporte escolar en el municipio de Uramita</t>
  </si>
  <si>
    <t>Cofinanciar el servicio de transporte escolar en el municipio de Salgar</t>
  </si>
  <si>
    <t>Cofinanciar el servicio de transporte escolar en el municipio de Tarso</t>
  </si>
  <si>
    <t>Cofinanciar el servicio de transporte escolar en el municipio de Santa Bárbara</t>
  </si>
  <si>
    <t>Cofinanciar el servicio de transporte escolar en el municipio de Jardín</t>
  </si>
  <si>
    <t xml:space="preserve">Contrato de Mandato son representación, para apoyar la implementación de estrategias de formación en las distintas disciplinas artísticas y la realización de encuentros culturales, para estudiantes y docentes de los establecimientos educativos oficiales de los municipios no certificados del departamento de Antioquia. </t>
  </si>
  <si>
    <t>Mejoramiento y mantenimiento de la infraestructura física de los establecimientos educativos: Institución Educativa Inmaculada Concepción Sede Principal, Sede San Miguel, Sede La Linda y Sede El Llano, Institución Educativa Puerto Venus Sede La Española y Sede Quebrada Negra, Centro Educativo Rural Uvital Sede Principal, Sede Balsora y Sede Requintadero, Centro Educativo Rural El Carmelo Sede Las Mangas y Sede El Limón, del municipio de Nariño, Antioquia</t>
  </si>
  <si>
    <t>Servicios de conectividad, internet, mesa de ayuda, adecuación y montaje de redes de datos y servicios relacionados para  Parques Educativos, Ciudadelas y establecimientos educativos oficiales de municipios no certificados del Departamento de Antioquia en el marco del Programa Antioquia Digital para el mejoramiento de la calidad educativa.</t>
  </si>
  <si>
    <t>SGP BALANCE;  ORDINARIOS</t>
  </si>
  <si>
    <t xml:space="preserve"> Aunar esfuerzos para incidir en el mejoramiento de ambientes de aprendizaje con el Mantenimiento y Ampliación de la Infraestructura Educativa  del Centro Educativo Rural La Varga, sede principal  del municipio de Betulia, Antioquia.</t>
  </si>
  <si>
    <t xml:space="preserve">Aunar esfuerzos para el mantenimiento de la Ciudadela la Vida y la Institución Educativa José Miguel Restrepo y Puerta  Sede principal del Municipio de Copacabana, Antioquia. </t>
  </si>
  <si>
    <t xml:space="preserve">7,5 meses </t>
  </si>
  <si>
    <t>Adecuación, mejoramiento y mantenimiento de la infraestructura física de la institución Educativa Rafael Uribe Uribe y de  la Institución Educativa La Pintada, del municipio de La Pintada, Antioquia</t>
  </si>
  <si>
    <t>Mejoramiento de la Infraestructura Educativa del CER LA CONCORDIA del Municipio de Entrerríos Antioquia"</t>
  </si>
  <si>
    <t>Cofinanciar el servicio de transporte escolar en el municipio de Sabanalarga</t>
  </si>
  <si>
    <t>Cofinanciar el servicio de transporte escolar en el municipio de Briceño</t>
  </si>
  <si>
    <t>Cofinanciar el servicio de transporte escolar en el municipio de Entrerrios</t>
  </si>
  <si>
    <t>Cofinanciar el servicio de transporte escolar en el municipio de Ituango</t>
  </si>
  <si>
    <t>Ampliación de la institución educativa Olaya, sede principal y sede el Pencal, y mantenimiento de la sede Quebrada Seca del municipio de Olaya, Antioquia</t>
  </si>
  <si>
    <t>Reposición de la Infraestructura Educativa del Centro Educativo  Rural Buenos Aires del Municipio de Arboletes, Antioquia</t>
  </si>
  <si>
    <t>Cofinanciar el servicio de transporte escolar en el Municipio de San Luis</t>
  </si>
  <si>
    <t>Cofinanciar el servicio de transporte escolar en el Municipio de Giraldo</t>
  </si>
  <si>
    <t>INTERVENTORÍA TÉCNICA, ADMINISTRATIVA, FINANCIERA, AMBIENTAL Y LEGAL PARA EL CONTRATO DE MANTENIMIENTO DE LA INFRAESTRUCTURA FÍSICA DE LA INSTITUCIÓN EDUCATIVA ESCUELA NORMAL SUPERIOR DE JERICÓ SEDE BACHILLERATO DEL MUNICIPIO DE JERICÓ, ANTIOQUIA</t>
  </si>
  <si>
    <t>Interventoría técnica, administrativa, financiera, ambiental y legal para el contrato de Terminación de la IE Francisco Abel Gallego Sede Principal Calle 17 N° 26-05, Municipio de San José de la Montaña, Antioquia</t>
  </si>
  <si>
    <t>Cofinanciar el servicio de transporte escolar en el Municipio de Peque</t>
  </si>
  <si>
    <t>Cofinanciar el servicio de transporte escolar en el Municipio de Sopetrán</t>
  </si>
  <si>
    <t>Fortalecimiento de competencias básicas de matematicas  en estudiantes de grado 11 de instituciones educativas oficiales de los municipios no certificados del Departamento de Antioquia</t>
  </si>
  <si>
    <t>Aunar esfuerzos para la construcción de la Institución Educativa Rural El  Hatillo Sede Principal en  el Municipio de Barbosa, Antioquia</t>
  </si>
  <si>
    <t>Cofinanciar el servicio de transporte escolar en el Municipio de Ciudad Bolívar</t>
  </si>
  <si>
    <t>Cofinanciar el servicio de transporte escolar en el municipio de Andes</t>
  </si>
  <si>
    <t>Fomentar la cultura y el arte en la comunidad en General de los municipios  en los que se desarrolla  el proyecto Parques  Educativos del departamento de Antioquia.</t>
  </si>
  <si>
    <t>Unir esfuerzos para la apropiación de ciencia y tecnología en docentes y estudiantes de establecimientos educativas oficiales de los municipios no certificados del Departamento de Antioquia.</t>
  </si>
  <si>
    <t>SGP BALANCE;  CREDITO INTERNO; EDATEL</t>
  </si>
  <si>
    <t xml:space="preserve">Aunar esfuerzos para la cualificación de maestros y maestras en ELT (English Lenguage Teaching) y el fortalecimiento de las habilidades lingüísticas en Inglés de la comunidad educativa en los municipios en los que se desarrolla el Programa de Parques y Ciudadelas Educativas  </t>
  </si>
  <si>
    <t>SGP BALANCE; CREDITO INTERNO</t>
  </si>
  <si>
    <t>Cofinanciar el servicio de transporte escolar en el municipio de El Carmen de Viboral</t>
  </si>
  <si>
    <t>Cofinanciar el servicio de transporte escolar en el municipio de Remedios</t>
  </si>
  <si>
    <t>Cofinanciar el servicio de transporte escolar en el municipio de Vigía del Fuerte</t>
  </si>
  <si>
    <t>Cofinanciar el servicio de transporte escolar en el municipio de Olaya</t>
  </si>
  <si>
    <t>Cofinanciar el servicio de transporte escolar en el municipio de Necoclí</t>
  </si>
  <si>
    <t>Cofinanciar el servicio de transporte escolar en el municipio de Vegachí</t>
  </si>
  <si>
    <t>Cofinanciar el servicio de transporte escolar en el municipio de Amalfi</t>
  </si>
  <si>
    <t>Cofinanciar el servicio de transporte escolar en el Municipio de Fredonia</t>
  </si>
  <si>
    <t>Cofinanciar el servicio de transporte escolar en el municipio de Santo Domingo</t>
  </si>
  <si>
    <t>Cofinanciar el servicio de transporte escolar en el municipio de Ebéjico</t>
  </si>
  <si>
    <t>Cofinanciar el servicio de transporte escolar en el municipio de Buriticá</t>
  </si>
  <si>
    <t>Cofinanciar el servicio de transporte escolar en el municipio de Armenia</t>
  </si>
  <si>
    <t>Cofinanciar el servicio de transporte escolar en el municipio de Dabeiba</t>
  </si>
  <si>
    <t>Cofinanciar el servicio de transporte escolar en el municipio de Cañasgordas</t>
  </si>
  <si>
    <t>Cofinanciar el servicio de transporte escolar en el municipio de Mutatá</t>
  </si>
  <si>
    <t>Cofinanciar el servicio de transporte escolar en el municipio de Anzá</t>
  </si>
  <si>
    <t>Cofinanciar el servicio de transporte escolar en el municipio de San Pedro de los Milagros</t>
  </si>
  <si>
    <t>Cofinanciar el servicio de transporte escolar en el municipio de Puerto Triunfo</t>
  </si>
  <si>
    <t>Cofinanciar el servicio de transporte escolar en el Municipio de Caracolí</t>
  </si>
  <si>
    <t>Cofinanciar el servicio de transporte escolar en el municipio de Carolina del Principe</t>
  </si>
  <si>
    <t>Cofinanciar el servicio de transporte escolar en el municipio de Yarumal</t>
  </si>
  <si>
    <t>Cofinanciar el servicio de transporte escolar en el municipio de Nariño</t>
  </si>
  <si>
    <t>Cofinanciar el servicio de transporte escolar en el municipio de Pueblorrico</t>
  </si>
  <si>
    <t>Cofinanciar el servicio de transporte escolar en el municipio de Amagá</t>
  </si>
  <si>
    <t>Cofinanciar el servicio de transporte escolar en el municipio de Belmira</t>
  </si>
  <si>
    <t>Cofinanciar el servicio de transporte escolar en el municipio de El Bagre</t>
  </si>
  <si>
    <t>Cofinanciar el servicio de transporte escolar en el municipio de Don Matías</t>
  </si>
  <si>
    <t>Cofinanciar el servicio de transporte escolar en el municipio de Guadalupe</t>
  </si>
  <si>
    <t>Fomentar la apropiación y la dinamización de  Clubes de Lenguaje en las Ciudadelas y Parques Educativos en los municipios del Departamento de Antioquia.</t>
  </si>
  <si>
    <t>VENTA ACCIONES EDATEL</t>
  </si>
  <si>
    <t>Fortalecimiento de la Red de Ética y Paz y desarrollo de herramientas de Cultura de la Legalidad para la Gestión Curricular.</t>
  </si>
  <si>
    <t>SGP BALANCE; SGP</t>
  </si>
  <si>
    <t>Aunar esfuerzos en la Construcción de la Institución Educativa Bernardo Uribe Londoño sede EU Justo Pastor Mejía​  en el Municipio de La Ceja del Tambo, Antioquia</t>
  </si>
  <si>
    <t>Participación de docentes de instituciones educativas oficiales de los municipios no certificados del departamento de Antioquía en el Diplomado “Literacidad Crítica: Una propuesta para el mejoramiento académico de profesores y estudiantes”.</t>
  </si>
  <si>
    <t>Prestar apoyo y asistencia técnica y profesional para el apoyo a la supervisión de los proyectos de Dirección de Infraestructura para el Aprendizaje de la Secretaria de Educación del departamento de Antioquia</t>
  </si>
  <si>
    <t>Implementar la estrategia de Jornada Única en el área de inglés en municipios donde se desarrolla el proyecto parques y ciudadelas educativas.</t>
  </si>
  <si>
    <t>VENTA ACCIONES EDATEL; CREDITO INTERNO</t>
  </si>
  <si>
    <t>AUNAR ESFUERZOS PARA INCIDIR EN EL MEJORAMIENTO DE LAS CONDICIONES FÍSICAS Y EDUCATIVAS DE LA SEDE REGIONAL DEL POLITÉCNICO COLOMBIANO JAIME ISAZA CADAVID  EN EL MUNICIPIO DE APARTADÓ.</t>
  </si>
  <si>
    <t>Adecuación, mantenimiento y mejoramietno de la infraestructura física de la institución educativa Rafael Uribe Uribe Sede Colegio Rafael Uribe Uribe del municipio de Valparaiso, Antioquia.</t>
  </si>
  <si>
    <t>80141607</t>
  </si>
  <si>
    <t>Realización del Encuentro-Foro Educativo Departamental para directivos, docentes y estudiantes del departamento de Antioquia</t>
  </si>
  <si>
    <t>VENTA ACCIONES EDATEL; CREDITO EXTERNO RECURSOS BALANCE</t>
  </si>
  <si>
    <t>Cofinanciar el servicio de transporte escolar en el Municipio de San José de la Montaña</t>
  </si>
  <si>
    <t>Cofinanciar el servicio de transporte escolar en el municipio de Caramanta</t>
  </si>
  <si>
    <t>Cofinanciar el servicio de transporte escolar en el municipio de Frontino</t>
  </si>
  <si>
    <t>Cofinanciar el servicio de transporte escolar en el municipio de Toledo</t>
  </si>
  <si>
    <t>Cofinanciar el servicio de transporte escolar en el municipio de Tarazá</t>
  </si>
  <si>
    <t>Cofinanciar el servicio de transporte escolar en el municipio de Puerto Nare</t>
  </si>
  <si>
    <t>Cofinanciar el servicio de transporte escolar en el municipio de Venecia</t>
  </si>
  <si>
    <t>Cofinanciar el servicio de transporte escolar en el Municipio de Yolombó</t>
  </si>
  <si>
    <t>Cofinanciar el servicio de transporte escolar en el municipio de Urrao</t>
  </si>
  <si>
    <t>Cofinanciar el servicio de transporte escolar en el municipio de Caicedo</t>
  </si>
  <si>
    <t>Cofinanciar el servicio de transporte escolar en el municipio de San Pedro de Urabá</t>
  </si>
  <si>
    <t>Fortalecimiento y expansión de la regionalización de la educación superior a distancia a través de medios tecnológicos.</t>
  </si>
  <si>
    <t>FONPET</t>
  </si>
  <si>
    <t xml:space="preserve">Producción y emisión de TELECLASES de matemáticas y de orientación profesional para estudiantes de establecimientos educativos de Antioquia.
</t>
  </si>
  <si>
    <t xml:space="preserve">SGP RENDIMIENTOS FINANCIEROS; </t>
  </si>
  <si>
    <t>Cofinanciar el servicio de transporte escolar en el municipio de Campamento</t>
  </si>
  <si>
    <t>Cofinanciar el servicio de transporte escolar en el municipio de Santa Rosa De Osos</t>
  </si>
  <si>
    <t>Cofinanciar el servicio de transporte escolar en el municipio de Angostura</t>
  </si>
  <si>
    <t xml:space="preserve">Cofinanciar el servicio de transporte escolar en el municipio de Gómez Plata </t>
  </si>
  <si>
    <t>Cofinanciar el servicio de transporte escolar en el municipio de Puerto berrio</t>
  </si>
  <si>
    <t>Cofinanciar el servicio de transporte escolar en el municipio de Valdivia</t>
  </si>
  <si>
    <t>Cofinanciar el servicio de transporte escolar en el municipio de San Andrés De Cuerquia</t>
  </si>
  <si>
    <t>Cofinanciar el servicio de transporte escolar en el municipio de La Estrella</t>
  </si>
  <si>
    <t>AMPLIACIÓN Y MANTENIMIENTO GENERAL DE LA INSTITUCIÓN EDUCATIVA MARIANO DE JESÚS EUSSE, SEDE CAÑAVERAL ABAJO, del Municipio de Angostura</t>
  </si>
  <si>
    <t>Aunar esfuerzos técnicos administrativos y financieros para impulsar el ecosistema digital en el Departamento de Antioquia a través de la ejecución del proyecto Antioquia VIVE Digital.</t>
  </si>
  <si>
    <t>Aunar esfuerzos administrativos, técnicos y tecnológicos para el logro de objetivos comunes, como son los de contribuir al Plan de Desarrollo “Antioquia la Más Educada”, a través del desarrollo, socialización y masificación del uso de las tecnologías de la información y las comunicaciones en las instituciones educativas del Departamento de Antioquia, de estratos de bajos recursos (estratos 1, 2, y 3), así como el cumplimiento de la normatividad expedida por el MinTic.</t>
  </si>
  <si>
    <t>20 DIAS</t>
  </si>
  <si>
    <t>Aunar esfuerzos administrativos, técnicos y financieros para ejecutar los recursos de obligatoriedad destinados al componente Jornada Escolar Complementaria a  favor de los estudiantes de algunas instituciones educativas del Departamento de Antioquia</t>
  </si>
  <si>
    <t>Aunar esfuerzos administrativos, técnicos y tecnológicos para aumentar la cobertura de conectividad y el acceso a TIC, de las instituciones educativas públicas del Departamento de Antioquia.</t>
  </si>
  <si>
    <t>Aunar esfuerzos para implementar la jornada única en la entidad territorial de Antioquia.</t>
  </si>
  <si>
    <t>AUNAR ESFUERZOS TÉCNICOS, ADMINISTRATIVOS Y FINANCIEROS PARA IMPLEMENTAR ACCIONES DE FORTALECIMIENTO DE LA EDUCACIÓN MEDIA Y AUMENTO DE COBERTURA EN EL DEPARTAMENTO DE ANTIOQUIA, DE CONFORMIDAD CON LA PROPUESTA PRESENTADA EN EL MARCO DE LA CONVOCATORIA "EDUCACIÓN MEDIA PARA TODOS 2015"</t>
  </si>
  <si>
    <t>AUNAR ESFUERZOS PARA EL DESARROLLO DE LAS GESTIONES NECESARIAS QUE POSIBILITEN EL CUMPLIMIENTO DEL PLAN NACIONAL DE INFRAESTRUCTURA EDUCATIVA EN EL MARCO DE LA POLÍTICA PUBLICA DE JORNADA ÚNICA</t>
  </si>
  <si>
    <t>3 AÑOS</t>
  </si>
  <si>
    <t>ACUERDO DE VOLUNTADES PARA ADELANTAR ACCIONES DE COLABORACIÓN Y APOYO PARA LA ESTRUCTURACIÓN DE UN PROYECTO PILOTO DE INFRAESTRUCTURA EDUCATIVA EN ANTIOQUIA POR MEDIO DEL ESQUEMA DE ASOCIACIONES PÚBLICO PRIVADAS - APP</t>
  </si>
  <si>
    <t>20 MESES</t>
  </si>
  <si>
    <t>Reposición de la infraestructura física de la institución educativa Presbitero Libardo Aguirre sede principal del municipio de Concepción.</t>
  </si>
  <si>
    <t>3,5 MESES</t>
  </si>
  <si>
    <t>Reposición de la infraestructura física del Centro Educativo Rural Bellavista del municipio de Cisneros.</t>
  </si>
  <si>
    <t>Apoyar el seguimiento a docentes de instituciones educativas del Departamento de Antioquia, en la enseñanza del modelo educativo Teaching as Leadership</t>
  </si>
  <si>
    <t>Apoyar la promoción de la lectura en docentes, directivos docentes y estudiantes rurales, mediante talleres de capacitación y dotación de material pedagógico para el mejoramiento de la calidad de la educación</t>
  </si>
  <si>
    <t>VENTA ACCIONES EDATEL; SGP BALANCE</t>
  </si>
  <si>
    <t>Participación de docentes de establecimientos educativos oficiales de los municipios no certificados de Antioquia en el Diplomado de cátedra y pedagogía de la paz Antioquia.</t>
  </si>
  <si>
    <t>Implementar e impulsar el uso de la plataforma Google for Education como herramienta de apoyo a la transformación institucional y al esquema de formación de maestras y maestros del Departamento de Antiqouia para su implementacion en la planeación y desarrollo de clases.</t>
  </si>
  <si>
    <t>Implementación de las estrategia pedagógica denominada “Universidad de los Niños” en municipios no certificados del departamento de Antioquia en los que se desarrolla el programa parques educativos</t>
  </si>
  <si>
    <t>CRÉDITO INTERNO; EDATEL</t>
  </si>
  <si>
    <t>Prestar servicios de apoyo a la gestión para proveer profesionales y especialistas en apoyo pedagógico para la atención de los estudiantes en situación de discapacidad, vulnerabilidad o con talentos excepcionales, de las instituciones educativas de municipios no certificados del Departamento de Antioquia.</t>
  </si>
  <si>
    <t>1 AÑO</t>
  </si>
  <si>
    <t>Aunar esfuerzos para implementar y fortalecer "Semilleros de Innovación y emprendimiento" en el Departamento de Antioquia</t>
  </si>
  <si>
    <t>Aunar esfuerzos para la formación de Coordinadores como Líderes Transformadores de Instituciones Educativas Oficiales en municipios no certificados del Departamento de Antioquia</t>
  </si>
  <si>
    <t>Capacitar y acompañar en sitio a docentes y directivos docentes rurales del programa Escuela Nueva, en estrategias pedagógicas en municipios no certificados del Departamento de Antioquia.</t>
  </si>
  <si>
    <t>Aunar esfuerzos para el mejoramiento de la calidad de  la educación ambiental como área obligatoria y fundamental del conocimiento y el bienestar estudiantil entorno al tema del agua, a través de la ejecución del programa AGUA PARA LA EDUCACIÓN, EDUCACIÓN PARA EL AGUA.</t>
  </si>
  <si>
    <t xml:space="preserve">Interventoría técnica administrativa, legal y financiera correspondiente al Mejoramiento en la segunda etapa de la Institución Educativa Liceo Caucasia, municipio de Caucasia Antioquia. </t>
  </si>
  <si>
    <t>Mantenimiento del liceo San Juan Bosco Sede Principal y sede Eva Uran; y ampliación de las centros educativas rurales El Hato sede principal y sede Los Sauces en el municipio de Caicedo – Antioquia.</t>
  </si>
  <si>
    <t>Mantenimiento en la I.E. Nicolás Gaviria, sedes: Mercedes Escobar de Gutiérrez, Moroto y Chontaduro, I.E.R. Buenos Aires, sedes: Soledad Giraldo, Isabel Gutiérrez, Canelito y El Madero, I.E. Seminario San Pio X, sedes: Marco Fidel Ortiz y La Estrella, I.E.R.  San Pascual, sedes: La Loma y Caracola, I.E.R. Juntas de Uramita sede Los antioqueños y I.E.R. Bernardo Sierra sede Alto de la Aldea, del municipio de Cañasgordas, Antioquia</t>
  </si>
  <si>
    <t>Mantenimiento y Mejoramiento de la Infraestructura de la Ciudadela Educativa y Cultural El Lago en el Municipio de Sonsón, Antioquia</t>
  </si>
  <si>
    <t>Adquisición e instalación de cámaras de seguridad para los Parques Educativos del Departamento de Antioquia</t>
  </si>
  <si>
    <t>Aunar esfuerzos mediante la investigación aplicada, para implementar un sistema de seguimiento y análisis de la Red de Parques y Ciudadelas Educativos</t>
  </si>
  <si>
    <t>Aunar esfuerzos para fortalecer algunos Parques Educativos como espacios de preparación para la paz</t>
  </si>
  <si>
    <t>Dotación de salas de lectura en municipios beneficiados con el Proyecto Parques Educativos</t>
  </si>
  <si>
    <t xml:space="preserve">Suministrar materiales pedagógicos, consumibles (papelería y aseo) y mobiliario para la implementación de las estrategias de programación educativa en Parques y Ciudadelas Educativas.
</t>
  </si>
  <si>
    <t>Aunar Esfuerzos para la formación de docentes y estudiantes de establecimientos educativos oficiales de municipios no certificados del Departamento de Antioquia, en ciencias e indagación a través del programa “Experimentos y Pequeños científicos”</t>
  </si>
  <si>
    <t>JULIO</t>
  </si>
  <si>
    <t xml:space="preserve">Participación de docentes en el III Evento Regional e Internacional de Educación de Antioquia: Déficit Cognitivo e Intelectual: Avances y herramientas Neuropsicopedagógicas de atención escolar y familiar.
</t>
  </si>
  <si>
    <t>Mejoramiento de la infraestructura física de la Ciudadela Educativa y Cultural América, en el municipio de Puerto Berrío, Antioquia</t>
  </si>
  <si>
    <t>Reposición de Bloque y Placas de patio en la I.E. Gomez Plata, sección primaria EU Isabel I, en el municipio de Gómez Plata, Antioquia</t>
  </si>
  <si>
    <t xml:space="preserve">Interventoría técnica, administrativa, financiera, ambiental y legal para el contrato de reposición de Bloque y Placas de patio en la IE Gómez Plata, Sección primaria EU Isabel, en el municipio de Gómez Plata, Antioquia </t>
  </si>
  <si>
    <t xml:space="preserve">3,5 meses </t>
  </si>
  <si>
    <t>ORDINARIOS BALANCE</t>
  </si>
  <si>
    <t>Mejoramiento y Mantenimiento de la Ciudadela Educativa y Cultural "MARIO ARAMBURO RESTREPO"   del municipio de Andes, Antioquia.</t>
  </si>
  <si>
    <t>Mejoramiento y Mantenimiento de la Ciudadela Educativa y Cultural El Penderisco, del municipio de Urrao, Antioquia.</t>
  </si>
  <si>
    <t>Participación de docentes de instituciones educativas oficiales de los municipios no certificados en el Departamento de Antioquia en el IV Congreso Euroiberoamericano educación y Sociedad del Conocimiento EduSOC 2015.</t>
  </si>
  <si>
    <t>Mantenimiento y mejoramiento de la infraestructura educativa en la Institución Educativa Rural Santa María – Sede El Cerro del Municipio de El Carmen de Viboral, Antioquia.</t>
  </si>
  <si>
    <t>75 días</t>
  </si>
  <si>
    <t>Prestar servicio profesional de apoyo para coordinar la gestión del cobro persuasivo de los deudores del Fondo Gilberto Echeverri Mejía.</t>
  </si>
  <si>
    <t>Prestar servicio profesional de apoyo para realizar las actividades necesarias para la gestión del cobro persuasivo de los deudores del Fondo Gilberto Echeverri Mejía.</t>
  </si>
  <si>
    <t>Prestación de servicios para como auxiliar para apoyar los procesos de cartera, cobranza y actualización de datos requeridos la gestión de cobro de los beneficiarios del Fondo “Gilberto Echeverri Mejía”.</t>
  </si>
  <si>
    <t>Prestación de servicios para como auxiliar para apoyar los procesos de cartera, cobranza y actualización de datos requeridos la gestión de cobro de los beneficiarios del Fondo Gilberto Echeverri Mejía.</t>
  </si>
  <si>
    <t>Aunar esfuerzos para desarrollar el programa de Educación Financiera, dirigido a docentes y estudiantes de Instituciones Educativas de la Subregión de Suroeste</t>
  </si>
  <si>
    <t>Formar directivos docentes  y docentes de las comunidades indígenas Embera Chami pertenecientes a los establecimientos educativos oficiales de los municipios no certificados del Departamento de Antioquia, en la construcción de mallas curriculares en las áreas de ciencias sociales y ciencias naturales para la básica primaria</t>
  </si>
  <si>
    <t>52121508 52121509 56101508</t>
  </si>
  <si>
    <t>Suministro de kit noche (colchonetas, hamacas, cobijas y sabanas) para apoyar la atención de las  comunidades afectadas o damnificadas por fenómenos naturales o antrópicos en el departamento de Antioquia.</t>
  </si>
  <si>
    <t>52151600 53131600</t>
  </si>
  <si>
    <t>Suministro de kits de aseo familiar y cocina para apoyar la atención de las  comunidades afectadas o damnificadas por fenómenos naturales en el departamento de Antioquia.</t>
  </si>
  <si>
    <t>30151511 30151514</t>
  </si>
  <si>
    <t>Suministro de materiales de construcción para apoyar y atender las personas o comunidades afectadas o damnificadas por fenómenos naturales o antrópicos en el Departamento de Antioquia.</t>
  </si>
  <si>
    <t>Suministro de rollos plásticos para apoyar la atención de las  comunidades afectadas o damnificadas por fenómenos naturales o antrópicos en el Departamento de Antioquia.</t>
  </si>
  <si>
    <t xml:space="preserve">MINIMA CUANTÍA </t>
  </si>
  <si>
    <t>Suministro de kits de alimentos (mercados), para apoyar la atención de las  comunidades afectadas o damnificadas por fenómenos naturales en el departamento de Antioquia.</t>
  </si>
  <si>
    <t>55101509 53121602 30141511 39111600 53102710</t>
  </si>
  <si>
    <t>Proveer los elementos y servicios necesarios para implementar una estrategia pedagógica y de visibilidad para el fortalecimiento del Sistema Integral de Gestión del Riesgo en el Departamento de Antioquia.</t>
  </si>
  <si>
    <t>81111803 81112100 83112203</t>
  </si>
  <si>
    <t>Contrato Interadministrativo para la prestación de servicio de conectividad e internet para el Centro Regional de pronósticos y Alertas del Departamento de Antioquia.</t>
  </si>
  <si>
    <t>11,5 MESES</t>
  </si>
  <si>
    <t>Contrato interadministrativo de mandato para la prestación de servicios de importación, nacionalización y trámites de presentación de la aeronave Cessna Gran Caravan C-208B EX, ante la Unidad Administrativa Especial de la Aeronáutica Civil (UAEAC).</t>
  </si>
  <si>
    <t>Atención de puntos críticos en la Quebrada Juan García de la zona urbana del municipio de Liborina- Departamento de Antioquia- (Acuerdos Municipales)</t>
  </si>
  <si>
    <t>Aunar esfuerzos para la atención de puntos criticos en la Cuenca de la Quebrada Juan Garcia, del Municipios de Liborina -Departamento de Antioquia .</t>
  </si>
  <si>
    <t>81101500 81151804</t>
  </si>
  <si>
    <t xml:space="preserve">Realizar Estudios y  Diseños de las obras que se requieren sobre la quebrada Juan García, con el fin  de proteger la socavación lateral y erosión en la zona urbana del municipio de Liborina, desde el Sector Aprocal hasta el muro de Contención Sector Matadero. </t>
  </si>
  <si>
    <t>43223204 43223205</t>
  </si>
  <si>
    <t>Servicio de mensajes de texto (SMS), para el fortalecimiento de las comunicaciones del Sistema de Gestión del Riesgo del Departamento de Antioquia.</t>
  </si>
  <si>
    <t>12 MESES (pasa de vigencia)</t>
  </si>
  <si>
    <t>Suministro de productos de papelería, cafetería y elementos de oficina para la ejecución del Convenio Marco Número 078 de 2012, suscrito entre la Departamento de Antioquia y el Fondo Adaptación.</t>
  </si>
  <si>
    <t>Apoyar las actividades de gestión documental y administrativas inherentes a los proyectos definidos por el Fondo Adaptación para Antioquia requeridas para la ejecución del Convenio Marco N°078 de 2012 suscrito entre el Departamento de Antioquia y el Fondo Adaptación.</t>
  </si>
  <si>
    <t>Apoyar las actividades jurídicas inherentes a los proyectos definidos por el Fondo Adaptación para Antioquia, requeridas para la ejecución del Convenio Marco 078 de 2012 suscrito entre el Departamento de Antioquia y el Fondo Adaptación.</t>
  </si>
  <si>
    <t>Apoyar las actividades técnicas y administrativas para la formulación e implementación de la estrategia de respuesta a emergencias en el departamento de Antioquia</t>
  </si>
  <si>
    <t>Adelantar acciones de coadyuvanza y colaboración para el fortalecimiento del Sistema Integral de Gestión del Riesgo del Departamento de Antioquia que apoyen los procesos de conocimiento del riesgo, reducción del riesgo y manejo de desastres</t>
  </si>
  <si>
    <t>38 Meses y 6 días calendario</t>
  </si>
  <si>
    <t>Construcción de obras complementarias para tres (3) S.O.S ubicados en los municipios de Apartadó, Turbo y Girardota - Departamento de Antioquia.</t>
  </si>
  <si>
    <t xml:space="preserve">MARTHA CECILIA MERCADO SERPA, DIRECTORA DE BIENES, TELÉFONO 3838122 CORREO MARTHA.MERCADO@ANTIOQUIA.GOV.CO </t>
  </si>
  <si>
    <t xml:space="preserve"> JORGE ANDRÉS LÓPEZ RENDÓN, DIRECTOR DE RENTAS, TELÉFONO 3835152, CORREO JORGE.LOPEZ@ANTIOQUIA.GOV.CO</t>
  </si>
  <si>
    <t>LAURA MARÍA ALVAREZ GALLARDO, SUBSECRETARÍA FINANCIERA, TELE´FONO 3835274, CORREO LAURA.ALVAREZ@ANTIOQUIA.GOV.CO</t>
  </si>
  <si>
    <t>Adquisición de tiquetes aéreos para la gobernación de Antioquia. Secretaria de hacienda.</t>
  </si>
  <si>
    <t>LUISA FERNANDA SALAZAR G, ASESORA JURÍDICA, TELEFONO 3839460, LUISA.SALAZAR@ANTIOQUIA.GOV.CO</t>
  </si>
  <si>
    <t>ANDRÉS MAURICIO CARDONA, DIRECTOR DE TESORERÍA, TELÉFONO 3838130, CORREO ANDRES.CARDONA@ANTIOQUIA.GOV.CO</t>
  </si>
  <si>
    <t>Subasta electrnica</t>
  </si>
  <si>
    <t>La prestación de los servicios profesionales para la venta a través de la Bolsa de Valores de Colombia de las acciones de propiedad del Departamento de Antioquia en EDATEL.</t>
  </si>
  <si>
    <t xml:space="preserve"> N/A </t>
  </si>
  <si>
    <t xml:space="preserve"> NO </t>
  </si>
  <si>
    <t>CONVENIO INTERADMINISTRATIVO, PARA EL APOYO AL FORTALECIMIENTO DE LA GESTIÓN DE RESIDUOS SÓLIDOS MEDIANTE LA COFINANCIACIÓN DE VEHÍCULO COMPACTADOR - MUNICIPIO DE LA PINTADA</t>
  </si>
  <si>
    <t>MARIA LUCELLY URIBE                    DIRECTORA DE CONTRATACIÓN 
EXT 9049 - OF 909 SIF
NASLY.OROZCO@ANTIOQUIA.GOV.CO</t>
  </si>
  <si>
    <t>ESTUDIOS Y DISEÑOS PARA LA REALIZACIÓN DE UN SISTEMA DE DISPOSICIÓN FINAL DE LOS RESIDUOS SOLIDOS (RELLENO SANITARIO) EN LOS MUNICIPIOS DE COCORNA Y DON MATIAS - ANTIOQUIA</t>
  </si>
  <si>
    <t>CONVENIO INTERADMINISTRATIVO, PARA EL APOYO AL FORTALECIMIENTO DE LA GESTIÓN DE RESIDUOS SÓLIDOS MEDIANTE LA COFINANCIACIÓN DE VEHÍCULO COMPACTADOR - MUNICIPIO DE SANTA FE DE ANTIOQUIA.</t>
  </si>
  <si>
    <t>CONVENIO DE APOYO FINANCIERO PARA SUBSIDIAR EL COSTO  DE LA CONEXIÓN DE LAS ACOMETIDAS DOMICILIARIAS DE GAS PARA LOS ESTRATOS 1, 2 Y 3 EN LA ZONA URBANA DEL MUNICIPIO DEL CARMEN DE VIBORAL Y PUERTO TRIUNFO EN EL DEPARTAMENTO DE ANTIOQUIA</t>
  </si>
  <si>
    <t>CONSTRUCCIÓN DEL SISTEMA DE ACUEDUCTO Y ALCANTARILLADO DEL CORREGIMIENTO DE ALFONSO LÓPEZ EN LA CIUDAD BOLÍVAR (GRUPO II).</t>
  </si>
  <si>
    <t>CONSTRUCCIÓN DE LA PRIMERA ETAPA DEL PLAN MAESTRO DE ACUEDUCTO DEL  CORREGIMIENTO EL BRASIL MUNICIPIO DE EBEJICO, OPTIMIZACIÓN DEL ACUEDUCTO Y ALCANTARILLADO PRIMERA ETAPA DEL MUNICIPIO DE SAN CARLOS (GRUPO I)</t>
  </si>
  <si>
    <t>INTERVENTORÍA ADMINISTRATIVA, TÉCNICA, AMBIENTAL, LEGAL Y FINANCIERA:  A LA CONSTRUCCIÓN DE LA PRIMERA ETAPA DEL PLAN MAESTRO DE ACUEDUCTO DEL CORREGIMIENTO EL BRASIL MUNICIPIO DE EBÉJICO, OPTIMIZACIÓN DEL ACUEDUCTO Y ALCANTARILLADO PRIMERA ETAPA DEL MUNICIPIO DE SAN CARLOS, (GRUPO I) Y A LA CONSTRUCCIÓN DEL SISTEMA DE ACUEDUCTO Y ALCANTARILLADO DEL CORREGIMIENTO DE ALFONSO LÓPEZ EN LA CIUDAD BOLÍVAR, (GRUPO II)</t>
  </si>
  <si>
    <t>AUNAR ESFUERZOS PARA LA CONSTRUCCIÓN DE ACOMETIDAS DOMICILIARIAS DE GAS EN LAS DIFERENTES SUBREGIONES DEL DEPARTAMENTO DE ANTIOQUIA BAJO EL MARCO DEL PROGRAMA "GAS SIN FRONTERAS"</t>
  </si>
  <si>
    <t>CONVENIO INTERADMINISTRATIVO PARA EL APOYO AL FORTALECIMIENTO DE LA GESTIÓN DE RESIDUOS SÓLIDOS MEDIANTE LA COFINANCIACIÓN DE VEHÍCULO COMPACTADOR - MUNICIPIO DE SANTO DOMINGO.</t>
  </si>
  <si>
    <t>CONVENIO INTERADMINISTRATIVO EN EL MARCO DEL PROGRAMA "ANTIOQUIA ILUMINADA" PARA LA COFINANCIACIÓN DE INSTALACIONES ELÉCTRICAS DOMICILIARIAS EN LAS DIFERENTES SUBREGIONES DEL DEPARTAMENTO DE ANTIOQUIA</t>
  </si>
  <si>
    <t>CONVENIO INTERADMINISTRATIVO PARA AUNAR ESFUERZOS PARA LA CONSTRUCCIÓN DE LA PRIMERA ETAPA DEL RELLENO SANITARIO MANUAL - MECÁNICO EN EL MUNICIPIO DE PEQUE - ANTIOQUIA</t>
  </si>
  <si>
    <t xml:space="preserve">CONVENIO INTERADMINISTRATIVO, PARA EL APOYO AL FORTALECIMIENTO DE LA GESTIÓN DE RESIDUOS SÓLIDOS MEDIANTE LA COFINANCIACIÓN DE VEHÍCULO COMPACTADOR, MUNICIPIO DE CAROLINA DEL PRINCIPE </t>
  </si>
  <si>
    <t xml:space="preserve">CONSTRUCCIÓN DE OBRAS DE ACUEDUCTO EN ZONAS RURALES Y URBANAS EN MUNICIPIOS DEL DEPARTAMENTO DE ANTIOQUIA. </t>
  </si>
  <si>
    <t>FONDOS COMUNES ICLC</t>
  </si>
  <si>
    <t>CONVENIO INTERADMINISTRATIVO PARA EL APOYO AL FORTALECIMIENTO DE LA GESTIÓN DE RESIDUOS SÓLIDOS MEDIANTE LA COFINANCIACIÓN DE VEHÍCULO COMPACTADOR - MUNICIPIO DE VEGACHÍ.</t>
  </si>
  <si>
    <t>CONVENIO INTERADMINISTRATIVO PARA EL APOYO AL FORTALECIMIENTO DE LA GESTIÓN DE RESIDUOS SÓLIDOS MEDIANTE LA COFINANCIACIÓN DE VEHÍCULO COMPACTADOR- MUNICIPIO DE SAN LUÍS</t>
  </si>
  <si>
    <t>INTERVENTORÍA,  ADMINISTRATIVA, TÉCNICA, AMBIENTAL, LEGAL Y FINANCIERA A LA CONSTRUCCIÓN DE OBRAS DE ACUEDUCTO EN ZONAS RURALES Y URBANAS EN MUNICIPIOS DEL  DEPARTAMENTO DE ANTIOQUIA</t>
  </si>
  <si>
    <t>CONVENIO INTERADMINISTRATIVO PARA AUNAR ESFUERZOS PARA EL DISEÑO Y CONSTRUCCIÓN DE SISTEMAS DE GENERACIÓN Y DISTRIBUCIÓN DE ENERGÍA ELECTRICA EN ZONAS RURALES EN EL DEPARTAMENTO DE ANTIOQUIA</t>
  </si>
  <si>
    <t>CONVENIO INTERADMINISTRATIVO PARA EL APOYO AL FORTALECIMIENTO  DE LA GESTIÓN DE SISTEMAS DE DISPOSICIÓN FINAL DE RESIDUOS SÓLIDOS EN EL MUNICIPIO DE JERICO DEPARTAMENTO DE ANTIOQUIA.</t>
  </si>
  <si>
    <t>AUNAR ESFUERZOS ENTRE LA GERENCIA DE SERVICIOS PUBLICOS DE LA GOBERNACION DE ANTIOQUIA Y EMPRESAS PUBLICAS DE MEDELLIN E.S.P. PARA EL AUMENTO EN LA COBERTURA DEL SERVICIO DE GAS NATURAL DOMICILIARIO EN LA SUBREGION ORIENTE DEL DEPARTAMENTO DE ANTIOQUIA</t>
  </si>
  <si>
    <t>5.5</t>
  </si>
  <si>
    <t>CONVENIO INTERADMINISTRATIVO DE ASOCIACIÓN PARA AUNAR ESFUERZOS PARA LA PRESTACIÓN DEL SERVICIO PÚBLICO DE ASEO EN LA ZONA URBANA DEL MUNICIPIO DE MURINDÓ.</t>
  </si>
  <si>
    <t>5.5 meses</t>
  </si>
  <si>
    <t>RECURSOS ORDINARIOS- CREDITO-</t>
  </si>
  <si>
    <t>Construcción del Plan Maestro del Sistema de Acueducto de la vereda Belencito, municipio de Carepa-Antioquia.</t>
  </si>
  <si>
    <t>Credito (90.377.992,00) Fondo del agua (209.697.060,00) Fondos comunes (35.281.437,00) reserva IDEA 169.411.378</t>
  </si>
  <si>
    <t>INTERVENTORÍA ADMINISTRATIVA, TÉCNICA, AMBIENTAL, LEGAL Y FINANCIERA A LA CONSTRUCCIÓN DE OBRAS DE ACUEDUCTO EN ZONAS RURALES EN LOS MUNICIPIOS DE ALEJANDRIA, ANDES, ANGOSTURA, ANZA, ARBOLETES, CARAMANTA Y TAMESIS DEL DEPARTAMENTO DE ANTIOQUIA</t>
  </si>
  <si>
    <t>Consultoría para realizar los estudios y diseños de los sistemas de acueducto y alcantarillado en la zona rural del Departamento de Antioquia.</t>
  </si>
  <si>
    <t>80101603 80101600 81101516</t>
  </si>
  <si>
    <t>Interventoria administrativa, técnica, ambiental, legal y financiera para la construcción de la segunda etapa del plan maestro de alcantarillado del Municipio de Sabanalarga, Departamento de Antioquia</t>
  </si>
  <si>
    <t>RECURSOS EPM - HIDROITUANGO</t>
  </si>
  <si>
    <t>CONSTRUCCIÓN DE OBRAS DE ACUEDUCTO EN ZONAS RURALES EN LOS MUNICIPIOS DE ALEJANDRIA, ANDES, ANGOSTURA, ANZA, ARBOLETES, CARAMANTA Y TAMESIS DEL DEPARTAMENTO DE ANTIOQUIA</t>
  </si>
  <si>
    <t>CONSTRUCCION DEL PLAN MAESTRO DE ACUEDUCTO Y ALCANTARILLADO URBANO DEL MUNICIPIO DE SAN JUAN DE URABA - ETAPA II</t>
  </si>
  <si>
    <t>CONSTRUCCIÓN DEL PLAN MAESTRO DE ALCANTARILLADO DEL MUNICIPIO DE PUERTO TRIUNFO - SEGUNDA ETAPA</t>
  </si>
  <si>
    <t>CONSTRUCCIÓN DEL PLAN MAESTRO DE ACUEDUCTO URBANO DEL MUNICIPIO DE EL BAGRE ETAPA II</t>
  </si>
  <si>
    <t>CONSTRUCCIÓN DEL PLAN MAESTRO DE ALCANTARILLADO DEL MUNICIPIO DE SEGOVIA</t>
  </si>
  <si>
    <t>CONSTRUCCIÓN DEL PLAN MAESTRO DE ACUEDUCTO Y ALCANTARILLADO PRIMERA ETAPA DE LA ZONA URBANA DEL MUNICIPIO DE GIRALDO</t>
  </si>
  <si>
    <t>CONSTRUCCIÓN DEL PLAN MAESTRO DE ALCANTARILLADO DE LA ZONA URBANA DEL MUNICIPIO DE GOMEZ PLATA ETAPA 2</t>
  </si>
  <si>
    <t>EJECUCIÓN PRIMERA ETAPA DEL PLAN MAESTRO DE ALCANTARILLADO DEL MUNICIPIO DE YOLOMBO ZONA URBANA</t>
  </si>
  <si>
    <t xml:space="preserve">CONSTRUCCIÓN DE OBRAS DE LOS PLANES MAESTROS DE ACUEDUCTO Y ALCANTARILLADO DE LOS MUNICIPIOS DE CONCORDIA DEL DEPARTAMENTO DE ANTIOQUIA, EN EL MARCO DE LAS INVERSIONES PRIORIZADAS EN EL PAP ¿ PDA. </t>
  </si>
  <si>
    <t xml:space="preserve">GRUPO I: Municipio de Necoclí: OPTIMIZACIÓN REDES DE ALCANTARILLADO URBANO DEL MUNICIPIO DE NECOCLÍ ETAPA I
</t>
  </si>
  <si>
    <t>GRUPO II: Municipio de Puerto Nare: CONSTRUCCIÓN PLAN MAESTRO DE ALCANTARILLADO DE LA ZONA URBANA DEL MUNICIPIO DE PUERTO NARE</t>
  </si>
  <si>
    <t>GRUPO I: CONSTRUCCIÓN DEL PLAN MAESTRO DE ALCANTARILLADO URBANO DEL MUNICIPIO DE ARBOLETES ETAPA I.</t>
  </si>
  <si>
    <t>Grupo II: CONSTRUCCIÓN DE LA TERCERA ETAPA DE COLECTORES Y REDES SECUNDARIAS DEL BARRIO SAN ANTONIO Y LOS ALMENDROS - ZONA URBANA MUNICIPIO DE DONMATÍAS.</t>
  </si>
  <si>
    <t>Grupo III: CONSTRUCCIÓN PLAN MAESTRO DE ACUEDUCTO DEL MUNICIPIO DE REMEDIOS ETAPA I.</t>
  </si>
  <si>
    <t>CONSTRUCCIÓN DE LA SEGUNDA ETAPA DEL PLAN MAESTRO DE ALCANTARILLADO DEL MUNICIPIO DE SABANALARGA, DEPARTAMENTO DE ANTIOQUIA</t>
  </si>
  <si>
    <t xml:space="preserve">GRUPO I:
CONSTRUCCIÓN DEL PLAN MAESTRO DE ACUEDUCTO Y ALCANTARILLADO MUNICIPIO DE AMALFI – ETAPA II
</t>
  </si>
  <si>
    <t xml:space="preserve">GRUPO II:
CONSTRUCCIÓN DEL PLAN MAESTRO DE ALCANTARILLADO DE LA ZONA URBANA DEL MUNICIPIO DE CISNEROS ETAPA 1
</t>
  </si>
  <si>
    <t>CONVENIO INTERADMINSITRATIVO PARA AUNAR ESFUERZOS EN LA CONSTRUCCIÓN DEL SISTEMA DE ACUEDUCTO EN LA VEREDA TAFETANES EN EL MUNICIPIO DE SAN JERONIMO ANTIOQUIA</t>
  </si>
  <si>
    <t xml:space="preserve">CONVENIO INTERADMINISTRATIVO PARA LA CONSTRUCCIÓN DEL PLAN MAESTRO DE ACUEDUCTO DEL CORREGIMIENTO SANTIAGO DEL MUNICIPIO DE SANTO DOMINGO – ANTIOQUIA.
</t>
  </si>
  <si>
    <t>AUNAR ESFUERZOS PARA LA CONSTRUCCIÓN DEL COLECTOR Y LA PLANTA DE TRATAMIENTO DE AGUAS RESIDUALES DOMÉSTICAS, SECTOR SUR DEL CENTRO URBANO DEL MUNICIPIO DE PUEBLORRICO – DEPARTAMENTO DE ANTIOQUIA.</t>
  </si>
  <si>
    <t xml:space="preserve">CONVENIO INTERADMINSITRATIVO DE ASOCIACIÓN PARA LA OPTIMIZACION DEL SISTEMA DE ACUEDUCTO URBANO DEL MUNICIPIO DE HISPANIA </t>
  </si>
  <si>
    <t>CONVENIO INTERADMINISTRATIVO PARA LA CONSTRUCCIÓN DEL SISTEMA DE ACUEDUCTO EN EL CORREGIMIENTO DE FRAGUAS, MUNICIPIO DE SEGOVIA</t>
  </si>
  <si>
    <t>AUNAR ESFUERZOS ENTRE LA GERENCIA DE SERVICIOS PUBLICOS DE LA GOBERNACION DE ANTIOQUIA Y LA EMPRESA DE SERVICIOS PUBLICOS DE TAMESIS E.S.P. S.A.S PARA REALIZAR LAS ADECUACIONES FISICAS Y AL TERRENO DEL RELLENO SANITARIO DEL MUNICIPIO DE TAMESIS.</t>
  </si>
  <si>
    <t>SGP-MUNICIPIO DESCERTIFICADO</t>
  </si>
  <si>
    <t>CONVENIO INTERADMINISTRATIVO DE ASOCIACION PARA LA CONSTRUCCION DEL ALCANTARILLADO DEL SECTOR COLEGIO DEL AREA URBANA DEL MUNICIPIO DE CARACOLI</t>
  </si>
  <si>
    <t>“Aunar esfuerzos para establecer los términos y condiciones para la ejecución del proyecto: “Estudios y diseños del proyecto integral de abastecimiento de agua y manejo de aguas residuales de las localidades de Manizales y Piamonte, zona rural del Municipio de Cáceres”.</t>
  </si>
  <si>
    <t>BID</t>
  </si>
  <si>
    <t>Aunar esfuerzos para establecer los términos y condiciones para la ejecución del proyecto: “Estudios y diseños del proyecto integral de abastecimiento de agua y manejo de aguas residuales de las localidades de santa rosita, el Palomar y Puerto Colombia, zona rural del Municipio de Caucasia”.</t>
  </si>
  <si>
    <t>Aunar esfuerzos para establecer los términos y condiciones para la ejecución del proyecto “Estudios y diseños del proyecto integral de abastecimiento de agua y manejo de aguas residuales de las veredas el Perico, Caño Claro y las Dantas, zona rural del Municipio de el Bagre”.</t>
  </si>
  <si>
    <t>“Aunar esfuerzos para establecer los términos y condiciones para la ejecución del proyecto “Estudios y diseños del proyecto integral de abastecimiento de agua y manejo de aguas residuales de las localidades de Pueblo Nuevo, Mulatos y las Changas, zona rural del municipio de Necoclí”</t>
  </si>
  <si>
    <t>AUNAR ESFUERZOS PARA ESTABLECER LOS TÉRMINOS Y CONDICIONES PARA LA EJECUCIÓN DEL PROYECTO “OPTIMIZACIÓN DEL SISTEMA DE ALCANTARILLADO EXTENSIÓN DE REDES DE RECOLECCIÓN DE AGUAS SERVIDAS DEL CORREGIMIENTO DE JARDÍN, ZONA RURAL DEL MUNICIPIO DE CÁCERES.</t>
  </si>
  <si>
    <t>AUNAR ESFUERZOS TÉCNICOS, FINANCIEROS Y SOCIALES, CON EL FIN DE CONTRIBUIR A LA EJECUCIÓN Y SOSTENIBILIDAD DE OBRAS DE INTERVENCIÓN SOCIAL COMUNITARIA E INFRAESTRUCTURA, ENTRE EL DEPARTAMENTO ADMINISTRATIVO PARA LA PROSPERIDAD SOCIAL DPS - FIP Y EL DEPARTAMENTO DE ANTIOQUIA – GERENCIA DE SERVICIOS PÚBLICOS, CON EL PROPÓSITO DE APORTAR A LA INCLUSIÓN SOCIOECONÓMICA, LA GENERACIÓN DE INGRESOS, LA SUPERACIÓN DE LA POBREZA Y LA CONSOLIDACIÓN DE TERRITORIOS.</t>
  </si>
  <si>
    <t>Hasta que se cumplan 12 meses de ejecucion</t>
  </si>
  <si>
    <t>Departamento Administrativo para la Prosperidad Social</t>
  </si>
  <si>
    <t>AUNAR ESFUERZOS PARA APOYAR TECNICA Y FINANCIERAMENTE LA EJECUCIÓN DE LAS OBRAS E INTERVENTORIA DEL PROYECTO DENOMINADO " CONSTRUCCIÓN DEL SISTEMA DE ACUEDUCTO Y ALCANTARILLADO DEL CORREGIMIENTO DE CUTURU, MUNICIPIO DE CAUCASIA- ANTIOQUIA", Y ESTABLECER LAS CONDICIONES PARA HACER EFECTIVO EL APOYO FINANCIERO DE LA NACION AL MUNICIPIO DE CAUCASIA EN EL DEPARTAMENTO DE ANTIOQUIA.</t>
  </si>
  <si>
    <t xml:space="preserve">15 meses Hasta el 31 de Diciembre de 2016 </t>
  </si>
  <si>
    <t>Recursos Cooperación y PDA</t>
  </si>
  <si>
    <t>CONVENIO INTERADMINISTRATIVO PARA EL TRATAMIENTO EN SITIO DE AGUAS RESIDUALES DOMESTICAS PARA VIVIENDAS UBICADAS EN ZONAS RURALES EN EL DEPARTAMENTO DE ANTIOQUIA</t>
  </si>
  <si>
    <t>CONVENIO DE COOPERACIÓN Y APOYO FINANCIERO MEDIANTE EL CUAL EL MUNICIPIO DE TOLEDO SE VINCULA AL PROGRAMA AGUA Y SANEAMIENTO PARA LA PROSPERIDAD PLAN DEPARTAMENTAL PARA EL MANEJO EMPRESARIAL DE LOS SERVICIOS DE AGUA Y SANEAMIENTO PAP-PDA.</t>
  </si>
  <si>
    <t>CONVENIO INTERADMINISTRATIVO PARA LA OPTIMIZACIÓN DEL SISTEMA DE TRATAMIENTO DE AGUA POTABLE ÁREA URBANA DEL MUNICIPIO DE GUARNE</t>
  </si>
  <si>
    <t>Suministro de filtros purificadores de agua para consumo humano en zonas de dificil acceso en el Departamento de Antioquia</t>
  </si>
  <si>
    <t>INTERVENTORÍA PARA LA CONSTRUCCIÓN DE LA PRIMERA ETAPA DEL PLAN MAESTRO DE ACUEDUCTO DEL  LLANADAS MUNICIPIO DE OLAYA Y OPTIMIZACIÓN DE ACUEDUCTO EN EL MUNICIPIO DE CAREPA</t>
  </si>
  <si>
    <t>CONSTRUCCIÓN DE LA PRIMERA ETAPA DEL PLAN MAESTRO DE ACUEDUCTO DEL  LLANADAS MUNICIPIO DE OLAYA Y OPTIMIZACIÓN DE ACUEDUCTO EN EL MUNICIPIO DE CAREPA</t>
  </si>
  <si>
    <t>Construcción Primera etapa del Acueducto La María de La Vereda El Escobero en el Municipio de Envigado - Antioquia</t>
  </si>
  <si>
    <t xml:space="preserve">Construcción del sistema de acueducto del corregimiento Bella Luz del Municipio de Murindó </t>
  </si>
  <si>
    <t>Interventoría de la Construcción de obras del TÚNEL DEL TOYO y sus conexiones viales. Entidades aportantes: INVIAS, Municipio de Medellín, Departamento de Antioquia</t>
  </si>
  <si>
    <t xml:space="preserve">Contrato Interadministrativo entre el Departamento de Antioquia y el Instituto para el Desarrollo de Antioquia–IDEA para la administración y pagos para el manejo de los recursos del Proyecto Túnel del Toyo y sus conexiones viales, en el Departamento de Antioquia. </t>
  </si>
  <si>
    <t>Prestación de servicios profesionales y de apoyo a la gestión, para el proyecto Túnel del Toyo y sus vías de acceso, en las etapas de planeación, selección y contratación.</t>
  </si>
  <si>
    <t>Recursos propios
0-8114</t>
  </si>
  <si>
    <t>julio</t>
  </si>
  <si>
    <t xml:space="preserve">Interventoría tecnica, administrativa, financiera, ambiental y legal para Mantenimiento rutinario de la Conexión vial Guillermo Gaviria Correa desde el sector de leoncito hasta el pr 39+600 (rio aurra) y de la antigua vía santa fe de antioquia – medellín desde el pr 16+000 (río aurrá) hasta el pr 71+000 (san cristobal) y labores de limpieza y complementarias en el túnel fernando gómez martínez </t>
  </si>
  <si>
    <t>El Departamento colaborará al Municipio de Peque, para llevar a cabo el mejoramiento de vías urbanas en el marco del acuerdo público establecido  (2014- 2015)</t>
  </si>
  <si>
    <t>El Departamento colaborará al Municipio de Fredonia, para llevar a cabo el Mejoramiento de vías urbanas (cumplimiento acuerdo público 2014- 2015)</t>
  </si>
  <si>
    <t>El Departamento colaborará al Municipio de Campamento, para llevar a cabo el mejoramiento de vías urbanas en el marco del Acuerdo Público 2014-2015.</t>
  </si>
  <si>
    <t>El Departamento colaborará al Municipio de CISNEROS, para llevar a cabo el mejoramiento de vías urbanas en el marco del Acuerdo Público 2014-2015.</t>
  </si>
  <si>
    <t>El Departamnto colaborará al Municipio de El Carmen de Viboral,  para llevar a cabo el mejoramiento de vías urbanas en el marco del Acuerdo Público 2014-2015.</t>
  </si>
  <si>
    <t>Por el presente Convenio Interadministrativo El Departamento colaborará al Municipio de LA PINTADA para llevar a cabo el mejoramiento de vías urbanas en el marco del acuerdo público establecido.</t>
  </si>
  <si>
    <t>Por el presente Convenio Interadministrativo El Departamento colaborará al Municipio de HISPANIA para llevar a cabo el Mejoramiento de vías urbanas en el marco del acuerdo público establecido.</t>
  </si>
  <si>
    <t>Por el presente Convenio Interadministrativo El Departamento colaborará al Municipio de SAN VICENTE para llevar a cabo el mejoramiento de vías urbanas en el marco del acuerdo público establecido.</t>
  </si>
  <si>
    <t>El Departamanto colaborará al Municipio de SONSÓN, para llevar a cabo el Mejoramiento de vías urbanas en el marco del Acuerdo Público 2014-2015.</t>
  </si>
  <si>
    <t>El Departamanto colaborará al Municipio de TURBO, para llevar a cabo el mejoramiento de vías urbanas en el marco del Acuerdo Público 2014-2015.</t>
  </si>
  <si>
    <t>El Departamanto colaborará al Municipio de URRAO, para llevar a cabo el mejoramiento de vías urbanas en el marco del Acuerdo Público 2014-2015.</t>
  </si>
  <si>
    <t>El Departamento colaborará al Municipio de Nariño para la ejecución del proyecto de rehabilitación y/o mejoramiento del Parque en cumplimiento del Acuerdo Público Municipal. Subregión Oriente del Departamento de Antioquia</t>
  </si>
  <si>
    <t>El Departamento colaborará al Municipio de Peque para la ejecución del proyecto de rehabilitación y/o mejoramiento del Parque en cumplimiento del Acuerdo Público Municipal. Subregión Occidente del Departamento de Antioquia</t>
  </si>
  <si>
    <t>Construccion PARQUE EDUCATIVO del Municipio de LIBORINA (GRUPO I)</t>
  </si>
  <si>
    <t>abril</t>
  </si>
  <si>
    <t>Interventoría técnica, ambiental, administrativa, financiera y legal para la construcción del Parque Educativo del Municipio de LIBORINA (Grupo I) en el Departamento de Antioquia.</t>
  </si>
  <si>
    <t xml:space="preserve">Construccion del Parque Educativo del Municipio de ARBOLETES (Grupo II) en el Departamento de Antioquia </t>
  </si>
  <si>
    <t>Interventoría técnica, ambiental, administrativa, financiera y legal para la construcción del Parque Educativo del Municipio de ARBOLETES (Grupo II) en el Departamento de Antioquia.</t>
  </si>
  <si>
    <t>Mantenimiento, Mejoramiento, Rehabilitacion, y Construcción de obras complementarias en Vías priorizadas del Departamento de Antioquia. Subregiones Norte y Bajo Cauca</t>
  </si>
  <si>
    <t>Sistema General de Regalías
0-R004</t>
  </si>
  <si>
    <t>Interventoría técnica, legal, administrativa, financiera y ambiental al mejoramiento, rehabilitación, mantenimiento y construcción de obras complementarias en Vías priorizadas del Departamento de Antioquia. Subregiones Norte y Bajo Cauca</t>
  </si>
  <si>
    <t>Mantenimiento, mejoramiento, rehabilitación y construcción de obras complementarias en las Vías priorizadas de las subregiones Suroeste, Occidente y Magdalena Medio del departamento de Antioquia</t>
  </si>
  <si>
    <t>SGR 2015 - 2016
0-R004</t>
  </si>
  <si>
    <t>Interventoría técnica, ambiental, administrativa, financiera y legal para el mantenimiento, mejoramiento, rehabilitación y construcción de obras complementarias en las Vías priorizadas de las subregiones Suroeste, Occidente y Magdalena Medio del departamento de Antioquia</t>
  </si>
  <si>
    <t>Prestar el servicio de Administración y Operación de maquinaria para  el Departamento de Antioquia</t>
  </si>
  <si>
    <t>Arrendamiento de maquinaria para la atención de las emergencias en la red vial a cargo del departamento de antioquia y el apoyo para el mantenimiento de la red vial terciaria de los municipios en las diferentes subregiones.</t>
  </si>
  <si>
    <t>Convenio interadministrativo de colaboración del departamento de Antioquia - Secretaría de Infraestructura Física con el MUNICIPIO DE LA PINTADA para apoyar con maquinaria el mantenimiento de la red vial terciaria del Municipio.</t>
  </si>
  <si>
    <t>Convenio interadministrativo de colaboración del departamento de Antioquia - Secretaría de Infraestructura Física con el MUNICIPIO DE VENECIA para apoyar con maquinaria el mantenimiento de la red vial terciaria del Municipio.</t>
  </si>
  <si>
    <t>Convenio interadministrativo de colaboración del departamento de Antioquia - Secretaría de Infraestructura Física con el MUNICIPIO DEL JARDÍN para apoyar con maquinaria el mantenimiento de la red vial terciaria del Municipio.</t>
  </si>
  <si>
    <t>Convenio interadministrativo de colaboración del departamento de Antioquia - Secretaría de Infraestructura Física con el MUNICIPIO DE CISNEROS para apoyar con maquinaria el mantenimiento de la red vial terciaria del Municipio.</t>
  </si>
  <si>
    <t>El Departamento de Antioquia – Secretaría de Infraestructura Física, autoriza a la Agencia Nacional de Infraestructrua – ANI-, la intervención del tramo comprendido entre el municipio de Zaragoza coordenadas (914.426,095 ; 1.319.571,212)  y el municipio de Caucasia coordenadas (875.939,575 ; 1.373.842,992) y (875.932,065 ; 1.373.689,187) que  corresponden a la conesión con la ruta 25, de la via denominada caucasia – la chilona – zaragoza, identificada con el código 25AN17,  ubicada en la subregión del bajo cauca del departamento de antioquia, para efectos de la ejecución del proyecto denominado concesión autopista conexión norte de autopistas para la prosperidad.</t>
  </si>
  <si>
    <t>1 meses</t>
  </si>
  <si>
    <t>Adquisición de una faja de terreno del predio con  matricula 032-0017452 requerida por el departamento para la rehabilitación y recuperación de la vía la pintada-valparaiso</t>
  </si>
  <si>
    <t>0,5 meses</t>
  </si>
  <si>
    <t>Adquisición de una faja de terreno del predio con  matricula 024-0005737 requerida por el departamento para la rehabilitación y recuperación de la vía bolombolo-santa fe de antioquia</t>
  </si>
  <si>
    <t>Adquisición de una faja de terreno del predio con  matricula 025-0000885 requerida por el departamento para la rehabilitación y recuperación de la vía llanos de cuiva-san jose de la montaña</t>
  </si>
  <si>
    <t>Adquisición de una faja de terreno del predio con  matricula 035-0022274  requerida por el departamento para la rehabilitación y recuperación de la vía urrao-betulia</t>
  </si>
  <si>
    <t>Adquisición de una faja de terreno del predio con  matricula 035-0018551 requerida por el departamento para la rehabilitación y recuperación de la vía urrao-betulia</t>
  </si>
  <si>
    <t>Adquisición de una faja de terreno del predio con  matricula 014-0001120 requerida por el departamento para la rehabilitación y recuperación de la vía jamaica- tarso</t>
  </si>
  <si>
    <t>Adquisición de una faja de terreno del predio con  matricula 025-26399 requerida por el departamento para la rehabilitación y recuperación de la vía llanos de cuiva-san jose de la montaña</t>
  </si>
  <si>
    <t>Adquisición de una faja de terreno afectada con la obra vial de ampliación, rectificación y pavimentación de la vía Bolombolo – Santa Fe de Antioquia.</t>
  </si>
  <si>
    <t>Adquisición de una faja de terreno afectada con la obra vial de ampliación, rectificación y pavimentación de la vía Llanos de Cuiva – San José de la Montaña.</t>
  </si>
  <si>
    <t>Pago de mejoras vegetales ubicadas en la faja de terreno requerida por el departamento para la rehabilitación y recuperación de la vía, La Quiebra - Nariño</t>
  </si>
  <si>
    <t>Adquisición de una faja de terreno requerida por el departamento para la rehabilitación y recuperación de la vía sector el chagualo, muncipio de Abejorral</t>
  </si>
  <si>
    <t>Adquisición de una faja de terreno requerida por el departamento para la rehabilitación y recuperación de la vía Fredonia - puente Iglesias</t>
  </si>
  <si>
    <t>Adquisición de una faja de terreno requerida por el departamento para la rehabilitación y recuperación de la vía, Masella - La Viginia - Caracoli y pago de mejoras vegetales ubicadas dentro de dicha faja.</t>
  </si>
  <si>
    <t>Adquisición de una faja de terreno matricula 004-6490 requerida por el departamento para la rehabilitación y recuperación de la vía sector la metida, muncipio de Concordia</t>
  </si>
  <si>
    <t>Adquisición de una faja de terreno del predio con  matricula 004-6492 requerida por el departamento para la rehabilitación y recuperación de la vía sector la metida, muncipio de Concordia</t>
  </si>
  <si>
    <t>Adquisición de una faja de terreno del predio con  matricula 004-6496 requerida por el departamento para la rehabilitación y recuperación de la vía sector la metida, muncipio de Concordia</t>
  </si>
  <si>
    <t>Adquisición de una faja de terreno del predio con  matricula 004-6495 requerida por el departamento para la rehabilitación y recuperación de la vía sector la metida, muncipio de Concordia</t>
  </si>
  <si>
    <t>Adquisición de una faja de terreno matricula 004-6489 requerida por el departamento para la rehabilitación y recuperación de la vía sector la metida, muncipio de Concordia</t>
  </si>
  <si>
    <t>Adquisición de una faja de terreno matricula 004-6491 requerida por el departamento para la rehabilitación y recuperación de la vía sector la metida, muncipio de Concordia</t>
  </si>
  <si>
    <t>Adquisición de una faja de terreno del predio con matricula 004-6522 requerida por el departamento para la rehabilitación y recuperación de la vía sector la metida, muncipio de Concordia</t>
  </si>
  <si>
    <t>Adquisición de una faja de terreno del predio con  matricula 004-6475 requerida por el departamento para la rehabilitación y recuperación de la vía sector la metida, muncipio de Concordia</t>
  </si>
  <si>
    <t>Adquisición de una faja de terreno del predio con  matricula 004-6502 requerida por el departamento para la rehabilitación y recuperación de la vía sector la metida, muncipio de Concordia</t>
  </si>
  <si>
    <t>Adquisición de una faja de terreno del predio con  matricula 004-6493 requerida por el departamento para la rehabilitación y recuperación de la vía sector la metida, muncipio de Concordia</t>
  </si>
  <si>
    <t>Adquisición de una faja de terreno del predio con  matricula 004-6511 requerida por el departamento para la rehabilitación y recuperación de la vía sector la metida, muncipio de Concordia</t>
  </si>
  <si>
    <t>Adquisición de una faja de terreno del predio con matricula 004-6516 requerida por el departamento para la rehabilitación y recuperación de la vía sector la metida, muncipio de Concordia</t>
  </si>
  <si>
    <t>Adquisición de una faja de terreno del predio con  matricula 004-6506 requerida por el departamento para la rehabilitación y recuperación de la vía sector la metida, muncipio de Concordia</t>
  </si>
  <si>
    <t>Adquisición de una faja de terreno del predio con  matricula 004-6481 requerida por el departamento para la rehabilitación y recuperación de la vía sector la metida, muncipio de Concordia</t>
  </si>
  <si>
    <t>Adquisición de una faja de terreno del predio con  matricula 004-6471 requerida por el departamento para la rehabilitación y recuperación de la vía sector la metida, muncipio de Concordia</t>
  </si>
  <si>
    <t>Adquisición de una faja de terreno del predio con  matricula 004-6498 requerida por el departamento para la rehabilitación y recuperación de la vía sector la metida, muncipio de Concordia</t>
  </si>
  <si>
    <t>Adquisición de una faja de terreno del predio con  matricula 004-6486 requerida por el departamento para la rehabilitación y recuperación de la vía sector la metida, muncipio de Concordia</t>
  </si>
  <si>
    <t>Adquisición de una faja de terreno del predio con  matricula 004-6507 requerida por el departamento para la rehabilitación y recuperación de la vía sector la metida, muncipio de Concordia</t>
  </si>
  <si>
    <t>Adquisición de una faja de terreno del predio con  matricula 004-6526 requerida por el departamento para la rehabilitación y recuperación de la vía sector la metida, muncipio de Concordia</t>
  </si>
  <si>
    <t>Adquisición de una faja de terreno del predio con  matricula 004-6505 requerida por el departamento para la rehabilitación y recuperación de la vía sector la metida, muncipio de Concordia</t>
  </si>
  <si>
    <t>Adquisición de una faja de terreno matricula 004-6487 requerida por el departamento para la rehabilitación y recuperación de la vía sector la metida, muncipio de Concordia</t>
  </si>
  <si>
    <t>Adquisición de una faja de terreno del predio con  matricula 004-6472 requerida por el departamento para la rehabilitación y recuperación de la vía sector la metida, muncipio de Concordia</t>
  </si>
  <si>
    <t>Adquisición de una faja de terreno matricula 004-6499 requerida por el departamento para la rehabilitación y recuperación de la vía sector la metida, muncipio de Concordia</t>
  </si>
  <si>
    <t>Adquisición de una faja de terreno del predio con  matricula 004-6479 requerida por el departamento para la rehabilitación y recuperación de la vía sector la metida, muncipio de Concordia</t>
  </si>
  <si>
    <t>Adquisición de una faja de terreno del predio con  matricula 004-1289 requerida por el departamento para la rehabilitación y recuperación de la vía sector la metida, muncipio de Concordia</t>
  </si>
  <si>
    <t>Adquisición de una faja de terreno del predio con  matricula 004-6504 requerida por el departamento para la rehabilitación y recuperación de la vía sector la metida, muncipio de Concordia</t>
  </si>
  <si>
    <t>Adquisición de una faja de terreno del predio con  matricula 004-6480 requerida por el departamento para la rehabilitación y recuperación de la vía sector la metida, muncipio de Concordia</t>
  </si>
  <si>
    <t>Adquisición de una faja de terreno del predio con  matricula 004-6476 requerida por el departamento para la rehabilitación y recuperación de la vía sector la metida, muncipio de Concordia</t>
  </si>
  <si>
    <t>Adquisición de una faja de terreno del predio con matricula 004-6523 requerida por el departamento para la rehabilitación y recuperación de la vía sector la metida, muncipio de Concordia</t>
  </si>
  <si>
    <t>Adquisición de una faja de terreno del predio con  matricula 004-6524 requerida por el departamento para la rehabilitación y recuperación de la vía sector la metida, muncipio de Concordia</t>
  </si>
  <si>
    <t>Adquisición de una faja de terreno del predio con  matricula 004-32149 requerida por el departamento para la rehabilitación y recuperación de la vía sector la metida, muncipio de Concordia</t>
  </si>
  <si>
    <t>Adquisición de una faja de terreno del predio con  matricula 004-6510 requerida por el departamento para la rehabilitación y recuperación de la vía sector la metida, muncipio de Concordia</t>
  </si>
  <si>
    <t>Adquisición de una faja de terreno del predio con  matricula 004-20373 requerida por el departamento para la rehabilitación y recuperación de la vía sector la metida, muncipio de Concordia</t>
  </si>
  <si>
    <t>Adquisición de una faja de terreno del predio con  matricula 004-20188 requerida por el departamento para la rehabilitación y recuperación de la vía sector la metida, muncipio de Concordia</t>
  </si>
  <si>
    <t>Adquisición de una faja de terreno matricula 037-21066 requerida por el departamento para la rehabilitación y recuperación de la vía Llanos de Cuiva - San Jose de la Montaña</t>
  </si>
  <si>
    <t>Adquisición de una faja de terreno matricula 037-12904 requerida por el departamento para la rehabilitación y recuperación de la vía Llanos de Cuiva - San Jose de la Montaña</t>
  </si>
  <si>
    <t>Adquisición de una faja de terreno matricula 004-3756requerida por el departamento para la rehabilitación y recuperación de la vía Andes - Taparto</t>
  </si>
  <si>
    <t>Adquisición de una faja de terreno del predio con  matricula 010-07219 requerida por el departamento para la rehabilitación y recuperación de la vía sector Puente Iglesias, muncipio de Fredonia</t>
  </si>
  <si>
    <t>Adquisición de una faja de terreno del predio con  matricula 010-07407 requerida por el departamento para la rehabilitación y recuperación de la vía sector Puente Iglesias, muncipio de Fredonia</t>
  </si>
  <si>
    <t>Por el presente Convenio Interadministrativo el Departamento colaborara al Municipio de SALGAR con el suministro de materiales  para llevar a cabo el mejoramiento de vias urbanas y/o terciarias.</t>
  </si>
  <si>
    <t>Por el presente Convenio Interadministrativo el Departamento colaborara al Municipio de AMAGÁ con el suministro de materiales  para llevar a cabo el mejoramiento de vias urbanas y/o terciarias.</t>
  </si>
  <si>
    <t>Por el presente Convenio Interadministrativo el Departamento colaborara al Municipio de TÁMESIS con el suministro de materiales  para llevar a cabo el mejoramiento de vias urbanas y/o terciarias.</t>
  </si>
  <si>
    <t>Por el presente Convenio Interadministrativo el Departamento colaborara al Municipio de VENECIA con el suministro de materiales  para llevar a cabo el mejoramiento de vias urbanas y/o terciarias.</t>
  </si>
  <si>
    <t>Por el presente Convenio Interadministrativo el Departamento colaborara al Municipio de ANDES con el suministro de materiales  para llevar a cabo el mejoramiento de vias urbanas y/o terciarias.</t>
  </si>
  <si>
    <t>Por el presente Convenio Interadministrativo el Departamento colaborara al Municipio de FREDONIA con el suministro de materiales  para llevar a cabo el mejoramiento de vias urbanas y/o terciarias.</t>
  </si>
  <si>
    <t>Por el presente Convenio Interadministrativo el Departamento colaborara al Municipio de CIUDAD BOLÍVAR con el suministro de materiales  para llevar a cabo el mejoramiento de vias urbanas y/o terciarias.</t>
  </si>
  <si>
    <t>Por el presente Convenio Interadministrativo el Departamento colaborara al Municipio de CONCORDIA con el suministro de materiales  para llevar a cabo el mejoramiento de vias urbanas y/o terciarias.</t>
  </si>
  <si>
    <t>5 meses, sin sobrepasar 30 de octubre de 2015</t>
  </si>
  <si>
    <t>Por el presente Convenio Interadministrativo el Departamento colaborara al Municipio de TITIRIBÍ con el suministro de materiales  para llevar a cabo el mejoramiento de vias urbanas y/o terciarias.</t>
  </si>
  <si>
    <t>Por el presente Convenio Interadministrativo el Departamento colaborara al Municipio de SANTA BÁRBARA con el suministro de materiales  para llevar a cabo el mejoramiento de vias urbanas y/o terciarias.</t>
  </si>
  <si>
    <t>Por el presente Convenio Interadministrativo el Departamento colaborara al Municipio de LA PINTADA con el suministro de materiales  para llevar a cabo el mejoramiento de vias urbanas y/o terciarias.</t>
  </si>
  <si>
    <t>Por el presente Convenio Interadministrativo el Departamento colaborara al Municipio de SAN VICENTE con el suministro de materiales  para llevar a cabo el mejoramiento de vias urbanas y/o terciarias.</t>
  </si>
  <si>
    <t>Por el presente Convenio Interadministrativo el Departamento colaborara al Municipio de URRAO con el suministro de materiales  para llevar a cabo el mejoramiento de vias urbanas y/o terciarias.</t>
  </si>
  <si>
    <t>Por el presente Convenio Interadministrativo el Departamento colaborara al Municipio de MONTEBELLO con el suministro de materiales  para llevar a cabo el mejoramiento de vias urbanas y/o terciarias.</t>
  </si>
  <si>
    <t>Por el presente Convenio Interadministrativo el Departamento colaborara al Municipio de CARAMANTA con el suministro de materiales  para llevar a cabo el mejoramiento de vias urbanas y/o terciarias.</t>
  </si>
  <si>
    <t>Por el presente Convenio Interadministrativo el Departamento colaborara al Municipio de BETANIA con el suministro de materiales  para llevar a cabo el mejoramiento de vias urbanas y/o terciarias.</t>
  </si>
  <si>
    <t>Por el presente Convenio Interadministrativo el Departamento colaborara al Municipio de HISPANIA con el suministro de materiales  para llevar a cabo el mejoramiento de vias urbanas y/o terciarias.</t>
  </si>
  <si>
    <t>Por el presente Convenio Interadministrativo el Departamento colaborara al Municipio de CAUCASIA con el suministro de materiales  para llevar a cabo el mejoramiento de vias urbanas y/o terciarias.</t>
  </si>
  <si>
    <t>Por el presente Convenio Interadministrativo el Departamento colaborara al Municipio de EL BAGRE con el suministro de materiales  para llevar a cabo el mejoramiento de vias urbanas y/o terciarias.</t>
  </si>
  <si>
    <t>Por el presente Convenio Interadministrativo el Departamento colaborara al Municipio de TARAZÁ con el suministro de materiales  para llevar a cabo el mejoramiento de vias urbanas y/o terciarias.</t>
  </si>
  <si>
    <t>Por el presente Convenio Interadministrativo el Departamento colaborara al Municipio de ZARAGOZA con el suministro de materiales  para llevar a cabo el mejoramiento de vias urbanas y/o terciarias.</t>
  </si>
  <si>
    <t>Por el presente Convenio Interadministrativo el Departamento colaborara al Municipio de MACEO con el suministro de materiales  para llevar a cabo el mejoramiento de vias urbanas y/o terciarias.</t>
  </si>
  <si>
    <t>Por el presente Convenio Interadministrativo el Departamento colaborara al Municipio de PUERTO BERRÍO con el suministro de materiales  para llevar a cabo el mejoramiento de vias urbanas y/o terciarias.</t>
  </si>
  <si>
    <t>Por el presente Convenio Interadministrativo el Departamento colaborara al Municipio de PUERTO NARE con el suministro de materiales  para llevar a cabo el mejoramiento de vias urbanas y/o terciarias.</t>
  </si>
  <si>
    <t>Por el presente Convenio Interadministrativo el Departamento colaborara al Municipio de PUERTO TRIUNFO con el suministro de materiales  para llevar a cabo el mejoramiento de vias urbanas y/o terciarias.</t>
  </si>
  <si>
    <t>Por el presente Convenio Interadministrativo el Departamento colaborara al Municipio de AMALFÍ con el suministro de materiales  para llevar a cabo el mejoramiento de vias urbanas y/o terciarias.</t>
  </si>
  <si>
    <t>Por el presente Convenio Interadministrativo el Departamento colaborara al Municipio de ANORÍ con el suministro de materiales  para llevar a cabo el mejoramiento de vias urbanas y/o terciarias.</t>
  </si>
  <si>
    <t>Por el presente Convenio Interadministrativo el Departamento colaborara al Municipio de REMEDIOS con el suministro de materiales  para llevar a cabo el mejoramiento de vias urbanas y/o terciarias.</t>
  </si>
  <si>
    <t>Por el presente Convenio Interadministrativo el Departamento colaborara al Municipio de SAN ROQUE con el suministro de materiales  para llevar a cabo el mejoramiento de vias urbanas y/o terciarias.</t>
  </si>
  <si>
    <t>Por el presente Convenio Interadministrativo el Departamento colaborara al Municipio de SANTO DOMINGO con el suministro de materiales  para llevar a cabo el mejoramiento de vias urbanas y/o terciarias.</t>
  </si>
  <si>
    <t>Por el presente Convenio Interadministrativo el Departamento colaborara al Municipio de SEGOVIA con el suministro de materiales  para llevar a cabo el mejoramiento de vias urbanas y/o terciarias.</t>
  </si>
  <si>
    <t>Por el presente Convenio Interadministrativo el Departamento colaborara al Municipio de VEGACHÍ con el suministro de materiales  para llevar a cabo el mejoramiento de vias urbanas y/o terciarias.</t>
  </si>
  <si>
    <t>Por el presente Convenio Interadministrativo el Departamento colaborara al Municipio de YALÍ con el suministro de materiales  para llevar a cabo el mejoramiento de vias urbanas y/o terciarias.</t>
  </si>
  <si>
    <t>Por el presente Convenio Interadministrativo el Departamento colaborara al Municipio de CÁCERES con el suministro de materiales  para llevar a cabo el mejoramiento de vias urbanas y/o terciarias.</t>
  </si>
  <si>
    <t>Por el presente Convenio Interadministrativo el Departamento colaborara al Municipio de CHIGORODÓ con el suministro de materiales  para llevar a cabo el mejoramiento de vias urbanas y/o terciarias.</t>
  </si>
  <si>
    <t>Por el presente Convenio Interadministrativo el Departamento colaborara al Municipio de MUTATÁ con el suministro de materiales  para llevar a cabo el mejoramiento de vias urbanas y/o terciarias.</t>
  </si>
  <si>
    <t>Por el presente Convenio Interadministrativo el Departamento colaborara al Municipio de VIGÍA DEL FUERTE con el suministro de materiales  para llevar a cabo el mejoramiento de vias urbanas y/o terciarias.</t>
  </si>
  <si>
    <t>Por el presente Convenio Interadministrativo el Departamento colaborara al Municipio de ABEJORRAL con el suministro de materiales  para llevar a cabo el mejoramiento de vias urbanas y/o terciarias.</t>
  </si>
  <si>
    <t>Por el presente Convenio Interadministrativo el Departamento colaborara al Municipio de COCORNÁ con el suministro de materiales  para llevar a cabo el mejoramiento de vias urbanas y/o terciarias.</t>
  </si>
  <si>
    <t>Por el presente Convenio Interadministrativo el Departamento colaborara al Municipio de CONCEPCIÓN con el suministro de materiales  para llevar a cabo el mejoramiento de vias urbanas y/o terciarias.</t>
  </si>
  <si>
    <t>Por el presente Convenio Interadministrativo el Departamento colaborara al Municipio de GRANADA con el suministro de materiales  para llevar a cabo el mejoramiento de vias urbanas y/o terciarias.</t>
  </si>
  <si>
    <t>Por el presente Convenio Interadministrativo el Departamento colaborara al Municipio de LA CEJA con el suministro de materiales  para llevar a cabo el mejoramiento de vias urbanas y/o terciarias.</t>
  </si>
  <si>
    <t>Por el presente Convenio Interadministrativo el Departamento colaborara al Municipio de SAN CARLOS con el suministro de materiales  para llevar a cabo el mejoramiento de vias urbanas y/o terciarias.</t>
  </si>
  <si>
    <t>Por el presente Convenio Interadministrativo el Departamento colaborara al Municipio de SAN FRANCISCO con el suministro de materiales  para llevar a cabo el mejoramiento de vias urbanas y/o terciarias.</t>
  </si>
  <si>
    <t>Por el presente Convenio Interadministrativo el Departamento colaborara al Municipio de SAN LUIS con el suministro de materiales  para llevar a cabo el mejoramiento de vias urbanas y/o terciarias.</t>
  </si>
  <si>
    <t>Por el presente Convenio Interadministrativo el Departamento colaborara al Municipio de MARINILLA con el suministro de materiales  para llevar a cabo el mejoramiento de vias urbanas y/o terciarias.</t>
  </si>
  <si>
    <t>Por el presente Convenio Interadministrativo el Departamento colaborara al Municipio de SANTUARIO con el suministro de materiales  para llevar a cabo el mejoramiento de vias urbanas y/o terciarias.</t>
  </si>
  <si>
    <t>Por el presente Convenio Interadministrativo el Departamento colaborara al Municipio de SAN RAFAEL con el suministro de materiales  para llevar a cabo el mejoramiento de vias urbanas y/o terciarias.</t>
  </si>
  <si>
    <t>Por el presente Convenio Interadministrativo el Departamento colaborara al Municipio de NARIÑO con el suministro de materiales  para llevar a cabo el mejoramiento de vias urbanas y/o terciarias.</t>
  </si>
  <si>
    <t>Construcción del Parque Educativo del Municipio de El Bagre en el Departamento de Antioquia. Vigencia 2015</t>
  </si>
  <si>
    <t>Prestar los servicios profesionales como Ingeniero Civil para el  apoyo a la gestión, seguimiento y control de obra, revisión de detalles técnicos y constructivos del Parque Educativo del municipio de el BAGRE, a cargo de la secretaría de infraestructura física del departamento de antioquia.</t>
  </si>
  <si>
    <t>S-GRA</t>
  </si>
  <si>
    <t>Prestar los Servicios Profesionales como Coordinador de Proyecto para el  apoyo a la gestión en el proceso constructivo del Parque Educativo de LIBORINA a cargo de la Secretaría de Infraestructura Física del Departamento de Antioquia.</t>
  </si>
  <si>
    <t>SGRA
020026</t>
  </si>
  <si>
    <t>Prestar los Servicios Profesionales para el  apoyo a la gestión, seguimiento y control de obra, revisión de detalles técnicos y constructivos del Parque Educativo de LIBORINA a cargo de la Secretaría de Infraestructura Física del Departamento de Antioquia.</t>
  </si>
  <si>
    <t>Prestar los Servicios Profesionales como Coordinador de Proyecto para el  apoyo a la gestión en el proceso constructivo del Parque Educativo de ARBOLETES a cargo de la Secretaría de Infraestructura Física del Departamento de Antioquia.</t>
  </si>
  <si>
    <t>SGRA
020025</t>
  </si>
  <si>
    <t>Prestar los Servicios Profesionales como Arquitecto para el  apoyo a la gestión, seguimiento y control de obra, revisión de detalles técnicos y constructivos del Parque Educativo de ARBOLETES a cargo de la Secretaría de Infraestructura Física del Departamento de Antioquia.</t>
  </si>
  <si>
    <t>Aunar esfuerzos para realizar el plan de transporte y movilidad urbana y rural sostenibles para el municipio de Salgar y definir orientaciones para potenciar la conectividad del municipio con la región.</t>
  </si>
  <si>
    <t>Prestar los servicios profesionales como Coordinador de Proyectos para el apoyo a la gestión en el proceso constructivo de los Parques Educativos a cargo de la Secretaría de Infraestructura Física del Departamento de Antioquia.</t>
  </si>
  <si>
    <t>SGRA</t>
  </si>
  <si>
    <t>Prestar los servicios profesionales como Arquitecto para el apoyo a la gestión, seguimiento y control de obra, revisión de detalles técnicos y de arquitectura de los Parques Educativos a cargo de la secretaría de infraestructura física del departamento de antioquia.</t>
  </si>
  <si>
    <t>Prestar los servicios Profesionales para el Apoyo Administrativo y Financiero de los Parques Educativos a cargo de la Secretaría de Infraestructura Física del Departamento de Antioquia.</t>
  </si>
  <si>
    <t>Cofinanciar la construción del proyecto de comunicación vial entre  los valles de Aburra y Río Cauca también denominando variante Medellín Santa Fe de Antioquia.</t>
  </si>
  <si>
    <t>Aunar esfuerzos técnicos, administrativos y financieros para cofinanciar el mantenimiento de la red vial terciaria, en el proyecto denominado: “Mejoramiento y Pavimentación de un tramo de la vía que conduce desde el corregimiento estación Cocorná hacia el sector la Ye municipio de Puerto Triunfo–Antioquia”</t>
  </si>
  <si>
    <t>Por el presente convenio interadministrativo el Departamento colaborará al Municipio de Santo Domingo con el suministro de materiales para llevar a cabo la Construccion de Pavimento en Concreto Rígido en vías del área urbana del Municipio de Santo Domingo .</t>
  </si>
  <si>
    <t>Construcción y mantenimiento de la infraestructura de iluminación y suministro de energía  para los 4.1 Km que van desde la avenida 80 hasta empalmar con la doble calzada Guillermo Gaviria Correa en el sector denominado Loma Hermosa, en la vereda La Loma del corregimiento de San Cristóbal.</t>
  </si>
  <si>
    <t>72141103
72141104</t>
  </si>
  <si>
    <t>Aunar esfuerzos técnicos, administrativos y financieros para cofinanciar la rehabilitación de la vía Riogrande-Nueva Colonia, municipio de Turbo</t>
  </si>
  <si>
    <t>Recursos del Municipio de Turbo</t>
  </si>
  <si>
    <t>Producción, suministro y realización de actividades complementarias para la instalación de la señalización vertical y horizontal para la red vial a cargo departamento de Antioquia</t>
  </si>
  <si>
    <t>Liciatacion pública</t>
  </si>
  <si>
    <t>Interventoría técnica, administrativa, financiera, ambiental y legal para el suministro y realización de actividades complementarias para la realización de la señalización vertical y horizontal para la red vial a cargo Departamento de Antioquia</t>
  </si>
  <si>
    <t>Concurso de méritos</t>
  </si>
  <si>
    <t>Aunar esfuerzos para el Diseño, Construcción e Interventoría del Puente Colgante El Cántaro sobre la quebrada Taque del Municipio de Toledo Antioquia. (Convenio sin recursos entre gobernación, EEPPM y Municipio de Toledo)</t>
  </si>
  <si>
    <t>N/A
 No tienen implicación presupuestal</t>
  </si>
  <si>
    <t xml:space="preserve">El Departamento de Antioquia Autoriza al Instituto Nacional de Vias,  para intervenir vías secundarias a  su cargo, que se encuentren en zonas donde el invias adelanta la ejecución del proyecto derivado del documento conpes 3772 que “declara la  importancia estratégica del componente de conectividad vial del contrato plan del atrato Gran Darién”.  </t>
  </si>
  <si>
    <t>26 mese</t>
  </si>
  <si>
    <t>Convenio interadministrativo de colaboración del Departamento de Antioquia - Secretaría de Infraestructura Física con el Municipio de Caldas para el mejoramiento y rehabilitación de la red vial del Municipio.</t>
  </si>
  <si>
    <t>Convenio interadminsitrativo de cooperacion para aunar esfuezos adminsitrativos y financieros para la construccion de la via circunvalar desde la calle 19 a la calle 29 - etapa I - en el Municipio de el Carmen de Viboral subregion oriente del departamento de antioquia.</t>
  </si>
  <si>
    <t>El Departamento de Antioquia colaborará al Municipio de Andes para la realización de obras de reconstrucción de puentes afectados por caudales máximos</t>
  </si>
  <si>
    <t>Recursos propios
4-1011</t>
  </si>
  <si>
    <t>Por el presente convenio interadministrativo El Departamento colaborará al Municipio de Anorí para realizar el Proyecto de la construcción del Sendero Peatonal en la zona urbana del municipio en el marco del acuerdo público establecido.</t>
  </si>
  <si>
    <t>El Departamento colaborará al Municipio para la ejecución del proyecto de rehabilitación y/o mejoramiento de los caminos de herradura en jurisdicción del Municipio de PEQUE subregión Norte del Departamento de Antioquia</t>
  </si>
  <si>
    <t xml:space="preserve">Recursos propios
0-3120 
SOBRETASA Al ACPM
</t>
  </si>
  <si>
    <t>Convenio de cooperación celebrado entre la Gobernación de Antioquia-Secretaría de Infraestructura Física y Empresas Públicas de Medellín con el objeto de cofinanciar el proyecto vía El Aro conexión vía Puerto Valdivia-Presa, zona de influencia del proyecto Hidroituango.</t>
  </si>
  <si>
    <t>Recursos propios
0-1010
FONDO COMUN I.C.L.D</t>
  </si>
  <si>
    <t>Convenio Interadministrativo de colaboración entre el Departamento de Antioquia - Secretaria de Infraestructura Fisica y La Empresa de Vivienda de Antioquia - VIVA, para el suministro del mobiliario de los Parques Educativos de los municipios de El Bagre, Liborina y Arboletes.</t>
  </si>
  <si>
    <t>S-GRA
0-R002
SGR-ASIGN. DIRECTAS</t>
  </si>
  <si>
    <t>Por el presente Convenio Interadministrativo el Departamento colaborara al Municipio de Jericó con el suministro de materiales  para llevar a cabo el mejoramiento de vias urbanas y/o terciarias</t>
  </si>
  <si>
    <t xml:space="preserve">Recursos propios
0-2150-CONTRIB VALORIZACIÓN
0-8114-CR INT PREVIAQ AUTOR
</t>
  </si>
  <si>
    <t>Por el presente Convenio Interadministrativo el Departamento colaborara al Municipio de Caracoli con el suministro de materiales  para llevar a cabo el mejoramiento de vias urbanas y/o terciarias</t>
  </si>
  <si>
    <t>Por el presente Convenio Interadministrativo el Departamento colaborara al Municipio de Nechi con el suministro de materiales  para llevar a cabo el mejoramiento de vias urbanas y/o terciarias</t>
  </si>
  <si>
    <t>Suministro e instalación de señales informativas para los sistemas de transporte por cable aéreo a cargo del departamento de Antioquia</t>
  </si>
  <si>
    <t>2.5 meses</t>
  </si>
  <si>
    <t>Recursos propios
0-8114-CR INT PREVIAQ AUTOR</t>
  </si>
  <si>
    <t>Adquisición de una faja de terreno del predio con  matricula 003-1363 requerida por el departamento para la rehabilitación y recuperación de la vía Vegachi-El tigre</t>
  </si>
  <si>
    <t>Recursos propios
0-2150-CONTRIB VALORIZACIÓN</t>
  </si>
  <si>
    <t>Adquisición de una faja de terreno del predio con  matricula 003-13442 requerida por el departamento para la rehabilitación y recuperación de la vía Vegachi-El tigre</t>
  </si>
  <si>
    <t>Por el presente Convenio Interadministrativo el Departamento colaborara al Municipio de Pueblorrico con el suministro de materiales  para llevar a cabo el mejoramiento de vias urbanas y/o terciarias.</t>
  </si>
  <si>
    <t xml:space="preserve">Recursos propios </t>
  </si>
  <si>
    <t>El presente convenio tiene por objeto que el Departamento de Antioquia – Secretaría de Infraestructura física, autoriza a la Agencia Nacional de Infraestructura - ANI, la intervención de la vía denominada El Dos – El Tres, ubicada en el municipio de turbo, en la subregión de Urabá del Departamento de Antioquia, identificada con código 62AN01, con una longitud de 8.6 kms (abscisas k0+000 - k8+600), para efectos de la ejecución del proyecto denominado “Autopista al Mar 2”.</t>
  </si>
  <si>
    <t>Indeterminado</t>
  </si>
  <si>
    <t>Establecer las condiciones en las cuales se realizará la entrega del tramo vial comprendido entre el municipio de yondó (k0+000) y el puente Guillermo Gaviria Correa (k10+370)   por parte de el municipio de yondó a la agencia con el fin de que sea incorporado al contrato de concesión del proyecto vial bucaramanga – barrancabermeja – yondó que se encuentra en proceso de estructuración por parte de la agencia</t>
  </si>
  <si>
    <t>Realizar la entrega del puente  Guillermo Gaviria Correa y sus accesos por parte de los Departamentos de Antioquia y Santander, de los Municipios de Barrancabermeja, Yondó, San Pablo, Santa Rosa del Sur, Cantagallo, el Instituto Nacional de Vías y de Ecopetrol a la Agencia Nacional de Infraestructura, ANI, de acuerdo a su aporte y en calidad de partes de los Convenios desarrollados para la construcción de los mismos, con el fin de que dicha infraestructura sea incorporada al contrato de Concesión del proyecto vial Bucaramanga – Barrancabermeja – Yondo, que se encuentra en proceso de estructuración por parte de LA AGENCIA.</t>
  </si>
  <si>
    <t>Mejoramiento y pavimentacion, gestion predial, social y ambiental del Corredor vial Granada – San Carlos, en el departamento de antioquia para el programa “vias para la equidad</t>
  </si>
  <si>
    <t>Aunar esfuerzos técnicos, administrativos y financieros para apoyar el mantenimiento de vías urbanas en el municipio de Andes, subregión Suroeste del Departamento de Antioquia </t>
  </si>
  <si>
    <r>
      <t xml:space="preserve">Vinculaciación Institucional del Departamento de Antioquia en la novena  versión de </t>
    </r>
    <r>
      <rPr>
        <b/>
        <sz val="11"/>
        <rFont val="Calibri"/>
        <family val="2"/>
      </rPr>
      <t>Expo Agrofuturo</t>
    </r>
    <r>
      <rPr>
        <sz val="11"/>
        <rFont val="Calibri"/>
        <family val="2"/>
      </rPr>
      <t xml:space="preserve">  </t>
    </r>
    <r>
      <rPr>
        <sz val="10"/>
        <rFont val="Calibri"/>
        <family val="2"/>
      </rPr>
      <t>2015, a través del desarrollo de actividades de acceso a mercados para profesionales y productores del sector agropecuario.</t>
    </r>
  </si>
  <si>
    <t>Lucy Cadavid R. lucy.cadavid@antioquia.gov.co 496 39 41 ó Ext: 8807</t>
  </si>
  <si>
    <r>
      <rPr>
        <b/>
        <sz val="11"/>
        <rFont val="Calibri"/>
        <family val="2"/>
      </rPr>
      <t>URABA - INCODER</t>
    </r>
    <r>
      <rPr>
        <sz val="10"/>
        <rFont val="Calibri"/>
        <family val="2"/>
      </rPr>
      <t xml:space="preserve">
Aunar esfuerzos y optimizar recursso para facilitar el acceso a los factores productivos a los beneficiarios de los proyectos productivos de desarrollo rural con enfoque territorial cofinanciados en cumplimietno del convenio 590 celebrado entre la Secretaría de Agricultura y Desarrollo Rural Rural de Antioquia y el INCODER.</t>
    </r>
  </si>
  <si>
    <t>Lucy Cadavid R. lucy.cadavid@antioquia.gov.co 496 39 41 ó Ext: 8808</t>
  </si>
  <si>
    <r>
      <t xml:space="preserve">Aunar esfuerzos  para implementar y mejorar  el manejo de los </t>
    </r>
    <r>
      <rPr>
        <b/>
        <sz val="11"/>
        <rFont val="Calibri"/>
        <family val="2"/>
      </rPr>
      <t>sistemas productivos agrícolas</t>
    </r>
    <r>
      <rPr>
        <sz val="10"/>
        <rFont val="Calibri"/>
        <family val="2"/>
      </rPr>
      <t xml:space="preserve"> en el municipio de </t>
    </r>
    <r>
      <rPr>
        <b/>
        <sz val="11"/>
        <rFont val="Calibri"/>
        <family val="2"/>
      </rPr>
      <t>Carolina</t>
    </r>
    <r>
      <rPr>
        <sz val="10"/>
        <rFont val="Calibri"/>
        <family val="2"/>
      </rPr>
      <t xml:space="preserve"> del Príncipe.</t>
    </r>
  </si>
  <si>
    <t>Lucy Cadavid R. lucy.cadavid@antioquia.gov.co 496 39 41 ó Ext: 8809</t>
  </si>
  <si>
    <r>
      <t>Aunar esfuerzos para realizar el  sostenimietno de</t>
    </r>
    <r>
      <rPr>
        <b/>
        <sz val="11"/>
        <rFont val="Calibri"/>
        <family val="2"/>
      </rPr>
      <t xml:space="preserve"> cacaco</t>
    </r>
    <r>
      <rPr>
        <b/>
        <sz val="10"/>
        <rFont val="Calibri"/>
        <family val="2"/>
      </rPr>
      <t xml:space="preserve"> </t>
    </r>
    <r>
      <rPr>
        <sz val="10"/>
        <rFont val="Calibri"/>
        <family val="2"/>
      </rPr>
      <t xml:space="preserve">con la Asociación de Cacaoteros Los Paisas del municipio de </t>
    </r>
    <r>
      <rPr>
        <b/>
        <sz val="10"/>
        <rFont val="Calibri"/>
        <family val="2"/>
      </rPr>
      <t xml:space="preserve">San Carlos. </t>
    </r>
  </si>
  <si>
    <t>Lucy Cadavid R. lucy.cadavid@antioquia.gov.co 496 39 41 ó Ext: 8810</t>
  </si>
  <si>
    <r>
      <t>Prestar el servicio para la</t>
    </r>
    <r>
      <rPr>
        <sz val="12"/>
        <rFont val="Calibri"/>
        <family val="2"/>
      </rPr>
      <t xml:space="preserve"> </t>
    </r>
    <r>
      <rPr>
        <b/>
        <sz val="12"/>
        <rFont val="Calibri"/>
        <family val="2"/>
      </rPr>
      <t xml:space="preserve">articulación de actores </t>
    </r>
    <r>
      <rPr>
        <sz val="10"/>
        <rFont val="Calibri"/>
        <family val="2"/>
      </rPr>
      <t>público privados para la optimización en la transferencia de tecnología y extensión agropecuaria, en el departamento de Antioquia.</t>
    </r>
  </si>
  <si>
    <t>Lucy Cadavid R. lucy.cadavid@antioquia.gov.co 496 39 41 ó Ext: 8811</t>
  </si>
  <si>
    <r>
      <t>Fortalecimiento institucional a las entidades que prestan el servicio de</t>
    </r>
    <r>
      <rPr>
        <b/>
        <sz val="11"/>
        <rFont val="Calibri"/>
        <family val="2"/>
      </rPr>
      <t xml:space="preserve"> Asistencia Técnica </t>
    </r>
    <r>
      <rPr>
        <sz val="10"/>
        <rFont val="Calibri"/>
        <family val="2"/>
      </rPr>
      <t>municipal para la optimización en la transferencia de tecnología y extensión agropecuaria en el Departamento de Antioquia.</t>
    </r>
  </si>
  <si>
    <t>Lucy Cadavid R. lucy.cadavid@antioquia.gov.co 496 39 41 ó Ext: 8812</t>
  </si>
  <si>
    <r>
      <t xml:space="preserve">Aunar esfuerzos para el fortalecimiento del encadenamiento productivo de </t>
    </r>
    <r>
      <rPr>
        <b/>
        <sz val="11"/>
        <rFont val="Calibri"/>
        <family val="2"/>
      </rPr>
      <t>café</t>
    </r>
    <r>
      <rPr>
        <sz val="10"/>
        <rFont val="Calibri"/>
        <family val="2"/>
      </rPr>
      <t xml:space="preserve"> con jóvenes rurales del municipio de </t>
    </r>
    <r>
      <rPr>
        <b/>
        <sz val="10"/>
        <rFont val="Calibri"/>
        <family val="2"/>
      </rPr>
      <t>Urrao.</t>
    </r>
    <r>
      <rPr>
        <sz val="10"/>
        <rFont val="Calibri"/>
        <family val="2"/>
      </rPr>
      <t xml:space="preserve"> </t>
    </r>
  </si>
  <si>
    <t>Lucy Cadavid R. lucy.cadavid@antioquia.gov.co 496 39 41 ó Ext: 8813</t>
  </si>
  <si>
    <r>
      <t xml:space="preserve">Aunar esfuerzos para mejorar el nivel tecnológico del sistema productivo de </t>
    </r>
    <r>
      <rPr>
        <b/>
        <sz val="11"/>
        <rFont val="Calibri"/>
        <family val="2"/>
      </rPr>
      <t>cítricos,</t>
    </r>
    <r>
      <rPr>
        <sz val="10"/>
        <rFont val="Calibri"/>
        <family val="2"/>
      </rPr>
      <t xml:space="preserve"> a través de la implementación de buenas prácticas agrícolas y el sostenimiento de cultivos en el </t>
    </r>
    <r>
      <rPr>
        <b/>
        <sz val="10"/>
        <rFont val="Calibri"/>
        <family val="2"/>
      </rPr>
      <t>Occidente</t>
    </r>
    <r>
      <rPr>
        <sz val="10"/>
        <rFont val="Calibri"/>
        <family val="2"/>
      </rPr>
      <t xml:space="preserve"> antioqueño.</t>
    </r>
  </si>
  <si>
    <t>Lucy Cadavid R. lucy.cadavid@antioquia.gov.co 496 39 41 ó Ext: 8814</t>
  </si>
  <si>
    <r>
      <t xml:space="preserve">Aunar esfuerzos para el mejoramiento de la infraestructura del </t>
    </r>
    <r>
      <rPr>
        <b/>
        <sz val="11"/>
        <rFont val="Calibri"/>
        <family val="2"/>
      </rPr>
      <t>trapiche</t>
    </r>
    <r>
      <rPr>
        <b/>
        <sz val="10"/>
        <rFont val="Calibri"/>
        <family val="2"/>
      </rPr>
      <t xml:space="preserve"> </t>
    </r>
    <r>
      <rPr>
        <sz val="10"/>
        <rFont val="Calibri"/>
        <family val="2"/>
      </rPr>
      <t>comunitario</t>
    </r>
    <r>
      <rPr>
        <b/>
        <sz val="10"/>
        <rFont val="Calibri"/>
        <family val="2"/>
      </rPr>
      <t xml:space="preserve"> </t>
    </r>
    <r>
      <rPr>
        <sz val="10"/>
        <rFont val="Calibri"/>
        <family val="2"/>
      </rPr>
      <t xml:space="preserve">COPAGUADUALES en el municipio de </t>
    </r>
    <r>
      <rPr>
        <b/>
        <sz val="10"/>
        <rFont val="Calibri"/>
        <family val="2"/>
      </rPr>
      <t>Frontino</t>
    </r>
    <r>
      <rPr>
        <sz val="10"/>
        <rFont val="Calibri"/>
        <family val="2"/>
      </rPr>
      <t xml:space="preserve"> Antioquia.</t>
    </r>
  </si>
  <si>
    <t>Lucy Cadavid R. lucy.cadavid@antioquia.gov.co 496 39 41 ó Ext: 8815</t>
  </si>
  <si>
    <r>
      <t xml:space="preserve">Aunar esfuerzos para  la construcción del </t>
    </r>
    <r>
      <rPr>
        <b/>
        <sz val="11"/>
        <rFont val="Calibri"/>
        <family val="2"/>
      </rPr>
      <t>trapiche</t>
    </r>
    <r>
      <rPr>
        <b/>
        <sz val="10"/>
        <rFont val="Calibri"/>
        <family val="2"/>
      </rPr>
      <t xml:space="preserve"> </t>
    </r>
    <r>
      <rPr>
        <sz val="10"/>
        <rFont val="Calibri"/>
        <family val="2"/>
      </rPr>
      <t xml:space="preserve">comunitario de la vereda Morotó del municipio de </t>
    </r>
    <r>
      <rPr>
        <b/>
        <sz val="10"/>
        <rFont val="Calibri"/>
        <family val="2"/>
      </rPr>
      <t>Cañasgordas.</t>
    </r>
    <r>
      <rPr>
        <sz val="10"/>
        <rFont val="Calibri"/>
        <family val="2"/>
      </rPr>
      <t xml:space="preserve"> </t>
    </r>
  </si>
  <si>
    <t>Lucy Cadavid R. lucy.cadavid@antioquia.gov.co 496 39 41 ó Ext: 8816</t>
  </si>
  <si>
    <r>
      <t xml:space="preserve">Aunar esfuerzos para mejorar el sistema productivo de </t>
    </r>
    <r>
      <rPr>
        <b/>
        <sz val="11"/>
        <rFont val="Calibri"/>
        <family val="2"/>
      </rPr>
      <t>Gulupa</t>
    </r>
    <r>
      <rPr>
        <sz val="10"/>
        <rFont val="Calibri"/>
        <family val="2"/>
      </rPr>
      <t xml:space="preserve">  para exportación.</t>
    </r>
  </si>
  <si>
    <t>Lucy Cadavid R. lucy.cadavid@antioquia.gov.co 496 39 41 ó Ext: 8817</t>
  </si>
  <si>
    <r>
      <t xml:space="preserve">Aunar esfuerzos  para mejorar el sistema productivo de </t>
    </r>
    <r>
      <rPr>
        <b/>
        <sz val="11"/>
        <rFont val="Calibri"/>
        <family val="2"/>
      </rPr>
      <t>mora</t>
    </r>
    <r>
      <rPr>
        <sz val="10"/>
        <rFont val="Calibri"/>
        <family val="2"/>
      </rPr>
      <t xml:space="preserve"> en el </t>
    </r>
    <r>
      <rPr>
        <b/>
        <sz val="10"/>
        <rFont val="Calibri"/>
        <family val="2"/>
      </rPr>
      <t>Oriente</t>
    </r>
    <r>
      <rPr>
        <sz val="10"/>
        <rFont val="Calibri"/>
        <family val="2"/>
      </rPr>
      <t xml:space="preserve"> antioqueño.</t>
    </r>
  </si>
  <si>
    <t>Lucy Cadavid R. lucy.cadavid@antioquia.gov.co 496 39 41 ó Ext: 8818</t>
  </si>
  <si>
    <r>
      <t xml:space="preserve">Aunar esfuerzos para mejorar el nivel produtivo de la </t>
    </r>
    <r>
      <rPr>
        <b/>
        <sz val="11"/>
        <rFont val="Calibri"/>
        <family val="2"/>
      </rPr>
      <t>caña panelara</t>
    </r>
    <r>
      <rPr>
        <sz val="10"/>
        <rFont val="Calibri"/>
        <family val="2"/>
      </rPr>
      <t xml:space="preserve"> a través del apoyo en asistencia técnica y sostenimiento de cultivos a las asociaciones de productores del</t>
    </r>
    <r>
      <rPr>
        <b/>
        <sz val="10"/>
        <rFont val="Calibri"/>
        <family val="2"/>
      </rPr>
      <t xml:space="preserve"> Nordeste y Magdalena Medio.</t>
    </r>
  </si>
  <si>
    <t>Lucy Cadavid R. lucy.cadavid@antioquia.gov.co 496 39 41 ó Ext: 8819</t>
  </si>
  <si>
    <t xml:space="preserve"> Aunar esfuerzos para mejorar el nivel productivo de la caña panelera, a través del apoyo en asistencia técnica y sostenimiento de cultivos, a las asociaciones de productores del Nordeste y Magdalena Medio.
Convenio 2015AS180005
</t>
  </si>
  <si>
    <t>Lucy Cadavid R. lucy.cadavid@antioquia.gov.co 496 39 41 ó Ext: 8820</t>
  </si>
  <si>
    <t>0-4788</t>
  </si>
  <si>
    <r>
      <t>Aunar esfuerzos para establecer unidades productivas de arroz y mejorar el</t>
    </r>
    <r>
      <rPr>
        <b/>
        <sz val="11"/>
        <rFont val="Calibri"/>
        <family val="2"/>
      </rPr>
      <t xml:space="preserve"> sistema de trilla</t>
    </r>
    <r>
      <rPr>
        <sz val="10"/>
        <rFont val="Calibri"/>
        <family val="2"/>
      </rPr>
      <t xml:space="preserve"> en la región de Urabá.</t>
    </r>
  </si>
  <si>
    <t>Lucy Cadavid R. lucy.cadavid@antioquia.gov.co 496 39 41 ó Ext: 8821</t>
  </si>
  <si>
    <r>
      <t xml:space="preserve">Aunar esfuerzos para el fortalecimiento de la productividad y competitividad del </t>
    </r>
    <r>
      <rPr>
        <b/>
        <sz val="10"/>
        <rFont val="Calibri"/>
        <family val="2"/>
      </rPr>
      <t>subsector</t>
    </r>
    <r>
      <rPr>
        <sz val="10"/>
        <rFont val="Calibri"/>
        <family val="2"/>
      </rPr>
      <t xml:space="preserve"> </t>
    </r>
    <r>
      <rPr>
        <b/>
        <sz val="10"/>
        <rFont val="Calibri"/>
        <family val="2"/>
      </rPr>
      <t>panelero</t>
    </r>
    <r>
      <rPr>
        <sz val="10"/>
        <rFont val="Calibri"/>
        <family val="2"/>
      </rPr>
      <t xml:space="preserve"> en el departamento de Antioquia mediante el sostenimiento de cultivos de caña
</t>
    </r>
  </si>
  <si>
    <t>Lucy Cadavid R. lucy.cadavid@antioquia.gov.co 496 39 41 ó Ext: 8822</t>
  </si>
  <si>
    <r>
      <t xml:space="preserve">Aunar esfuerzos para el fortalecimiento de la competitividad y productividad del subsector cafetero mediante la dotación del centro de transformación agrícola con equipos para la torrefacción de </t>
    </r>
    <r>
      <rPr>
        <b/>
        <sz val="11"/>
        <rFont val="Calibri"/>
        <family val="2"/>
      </rPr>
      <t>café</t>
    </r>
    <r>
      <rPr>
        <sz val="10"/>
        <rFont val="Calibri"/>
        <family val="2"/>
      </rPr>
      <t xml:space="preserve"> del Municipio de Barbosa Antioquia.</t>
    </r>
  </si>
  <si>
    <t>Convenio Asociacion</t>
  </si>
  <si>
    <t>Lucy Cadavid R. lucy.cadavid@antioquia.gov.co 496 39 41 ó Ext: 8823</t>
  </si>
  <si>
    <r>
      <t xml:space="preserve">Aunar esfuerzos para contribuir al mejoramiento del entorno natural y la calidad de vida mediante el enriquecimiento de </t>
    </r>
    <r>
      <rPr>
        <b/>
        <sz val="11"/>
        <rFont val="Calibri"/>
        <family val="2"/>
      </rPr>
      <t>rastrojeras</t>
    </r>
    <r>
      <rPr>
        <sz val="10"/>
        <rFont val="Calibri"/>
        <family val="2"/>
      </rPr>
      <t xml:space="preserve"> y la apicultura en la unidad biográfica de San Lucas, Departamento de Antioquia.</t>
    </r>
  </si>
  <si>
    <t>Lucy Cadavid R. lucy.cadavid@antioquia.gov.co 496 39 41 ó Ext: 8824</t>
  </si>
  <si>
    <r>
      <t xml:space="preserve">Aunar esfuerzos para mejorar la producción y calidad de la panela, mediante la adecuación de </t>
    </r>
    <r>
      <rPr>
        <b/>
        <sz val="10"/>
        <rFont val="Calibri"/>
        <family val="2"/>
      </rPr>
      <t>trapiche</t>
    </r>
    <r>
      <rPr>
        <sz val="10"/>
        <rFont val="Calibri"/>
        <family val="2"/>
      </rPr>
      <t xml:space="preserve"> panelerolen el municipio de </t>
    </r>
    <r>
      <rPr>
        <b/>
        <sz val="10"/>
        <rFont val="Calibri"/>
        <family val="2"/>
      </rPr>
      <t>Caramanta.</t>
    </r>
  </si>
  <si>
    <t>Lucy Cadavid R. lucy.cadavid@antioquia.gov.co 496 39 41 ó Ext: 8825</t>
  </si>
  <si>
    <r>
      <t xml:space="preserve">Fortalecimiento y </t>
    </r>
    <r>
      <rPr>
        <b/>
        <sz val="11"/>
        <rFont val="Calibri"/>
        <family val="2"/>
      </rPr>
      <t>consolidación agroempresarial</t>
    </r>
    <r>
      <rPr>
        <sz val="10"/>
        <rFont val="Calibri"/>
        <family val="2"/>
      </rPr>
      <t xml:space="preserve"> y productivo a organizaciones de productores agropecuarios para el desarrollo de capacidades de negociación que posibiliten el acceso a canales comerciales y su integración al mercado</t>
    </r>
  </si>
  <si>
    <t>Lucy Cadavid R. lucy.cadavid@antioquia.gov.co 496 39 41 ó Ext: 8826</t>
  </si>
  <si>
    <r>
      <t xml:space="preserve">Aunar esfuerzos para implementar </t>
    </r>
    <r>
      <rPr>
        <b/>
        <sz val="11"/>
        <rFont val="Calibri"/>
        <family val="2"/>
      </rPr>
      <t xml:space="preserve">Escuelas de Campo </t>
    </r>
    <r>
      <rPr>
        <sz val="10"/>
        <rFont val="Calibri"/>
        <family val="2"/>
      </rPr>
      <t xml:space="preserve">de Agricultores   en los municipios del Departamentode Antioquia. </t>
    </r>
  </si>
  <si>
    <t>Lucy Cadavid R. lucy.cadavid@antioquia.gov.co 496 39 41 ó Ext: 8827</t>
  </si>
  <si>
    <r>
      <t>Suministro de insumos y materiales agropecuarios para la implementación de las</t>
    </r>
    <r>
      <rPr>
        <b/>
        <sz val="12"/>
        <rFont val="Calibri"/>
        <family val="2"/>
      </rPr>
      <t xml:space="preserve"> Escuelas de Campo</t>
    </r>
    <r>
      <rPr>
        <sz val="10"/>
        <rFont val="Calibri"/>
        <family val="2"/>
      </rPr>
      <t xml:space="preserve"> Agricultores- </t>
    </r>
    <r>
      <rPr>
        <b/>
        <sz val="10"/>
        <rFont val="Calibri"/>
        <family val="2"/>
      </rPr>
      <t xml:space="preserve"> 2015</t>
    </r>
    <r>
      <rPr>
        <sz val="10"/>
        <rFont val="Calibri"/>
        <family val="2"/>
      </rPr>
      <t>, en diferentes municipios del Departamento de Antiqouia.</t>
    </r>
  </si>
  <si>
    <t>Lucy Cadavid R. lucy.cadavid@antioquia.gov.co 496 39 41 ó Ext: 8828</t>
  </si>
  <si>
    <r>
      <t>Servicio de análisis de laboratorio para las</t>
    </r>
    <r>
      <rPr>
        <b/>
        <sz val="11"/>
        <rFont val="Calibri"/>
        <family val="2"/>
      </rPr>
      <t xml:space="preserve"> Escuelas de Campo</t>
    </r>
    <r>
      <rPr>
        <sz val="10"/>
        <rFont val="Calibri"/>
        <family val="2"/>
      </rPr>
      <t xml:space="preserve"> de Agricultores,  en diferentes municipios del Departamento de Antioquia.</t>
    </r>
  </si>
  <si>
    <t>Lucy Cadavid R. lucy.cadavid@antioquia.gov.co 496 39 41 ó Ext: 8829</t>
  </si>
  <si>
    <t>Cofinanciar el proyecto de inversión para implementar procesos de aseguramiento de la calidad en la agroindustria de productos de la cadena cárnica y láctea, en el Departamento de Antioquia, el cual hace parte del plan de modernización de la ganadería bovina para Antioquia.</t>
  </si>
  <si>
    <t>Lucy Cadavid R. lucy.cadavid@antioquia.gov.co 496 39 41 ó Ext: 8831</t>
  </si>
  <si>
    <t>Cofinanciar el proyecto de inversión para la integrar la ganadería a un sistema de aprovechamiento energético y fertilización a partir de material de residuos orgánicos, el cual hace parte del plan de la modernización de la ganadería bovina para Antioquia.</t>
  </si>
  <si>
    <t>Lucy Cadavid R. lucy.cadavid@antioquia.gov.co 496 39 41 ó Ext: 8832</t>
  </si>
  <si>
    <r>
      <t xml:space="preserve">
Cofinanciar el proyecto de inversión para adecuar y dotar la </t>
    </r>
    <r>
      <rPr>
        <b/>
        <sz val="11"/>
        <rFont val="Calibri"/>
        <family val="2"/>
      </rPr>
      <t>planta de beneficio</t>
    </r>
    <r>
      <rPr>
        <sz val="10"/>
        <rFont val="Calibri"/>
        <family val="2"/>
      </rPr>
      <t xml:space="preserve"> y faenado del municipio de </t>
    </r>
    <r>
      <rPr>
        <b/>
        <sz val="11"/>
        <rFont val="Calibri"/>
        <family val="2"/>
      </rPr>
      <t xml:space="preserve">Amalfi </t>
    </r>
    <r>
      <rPr>
        <sz val="10"/>
        <rFont val="Calibri"/>
        <family val="2"/>
      </rPr>
      <t>el cual hace parte del plan de modernización de la ganadería bovina para Antioquia.</t>
    </r>
  </si>
  <si>
    <t>Lucy Cadavid R. lucy.cadavid@antioquia.gov.co 496 39 41 ó Ext: 8833</t>
  </si>
  <si>
    <r>
      <t xml:space="preserve">Adecuar la </t>
    </r>
    <r>
      <rPr>
        <b/>
        <sz val="11"/>
        <rFont val="Calibri"/>
        <family val="2"/>
      </rPr>
      <t>planta de beneficio</t>
    </r>
    <r>
      <rPr>
        <sz val="10"/>
        <rFont val="Calibri"/>
        <family val="2"/>
      </rPr>
      <t xml:space="preserve"> y faenado del municipio de </t>
    </r>
    <r>
      <rPr>
        <b/>
        <sz val="11"/>
        <rFont val="Calibri"/>
        <family val="2"/>
      </rPr>
      <t>Amalfi.</t>
    </r>
  </si>
  <si>
    <t>Lucy Cadavid R. lucy.cadavid@antioquia.gov.co 496 39 41 ó Ext: 8834</t>
  </si>
  <si>
    <t xml:space="preserve"> Adecuar la planta de beneficio y faenado del municipio de Amalfi </t>
  </si>
  <si>
    <t>Lucy Cadavid R. lucy.cadavid@antioquia.gov.co 496 39 41 ó Ext: 8835</t>
  </si>
  <si>
    <r>
      <t>Instalación de</t>
    </r>
    <r>
      <rPr>
        <b/>
        <sz val="10"/>
        <color indexed="8"/>
        <rFont val="Calibri"/>
        <family val="2"/>
      </rPr>
      <t xml:space="preserve"> equipos electromecánicos</t>
    </r>
    <r>
      <rPr>
        <sz val="10"/>
        <rFont val="Calibri"/>
        <family val="2"/>
      </rPr>
      <t xml:space="preserve"> para la adecuación de la </t>
    </r>
    <r>
      <rPr>
        <b/>
        <sz val="11"/>
        <rFont val="Calibri"/>
        <family val="2"/>
      </rPr>
      <t>planta de beneficio</t>
    </r>
    <r>
      <rPr>
        <sz val="10"/>
        <rFont val="Calibri"/>
        <family val="2"/>
      </rPr>
      <t xml:space="preserve"> y faenado del municipio de </t>
    </r>
    <r>
      <rPr>
        <b/>
        <sz val="11"/>
        <rFont val="Calibri"/>
        <family val="2"/>
      </rPr>
      <t>Amalfi.</t>
    </r>
  </si>
  <si>
    <t>Lucy Cadavid R. lucy.cadavid@antioquia.gov.co 496 39 41 ó Ext: 8836</t>
  </si>
  <si>
    <r>
      <t xml:space="preserve">Instalación de </t>
    </r>
    <r>
      <rPr>
        <b/>
        <sz val="10"/>
        <rFont val="Calibri"/>
        <family val="2"/>
      </rPr>
      <t xml:space="preserve">equipos electromecánicos </t>
    </r>
    <r>
      <rPr>
        <sz val="10"/>
        <rFont val="Calibri"/>
        <family val="2"/>
      </rPr>
      <t xml:space="preserve">para la adecuación de la planta de beneficio y faenado del municipio de Amalfi.  </t>
    </r>
  </si>
  <si>
    <t>Lucy Cadavid R. lucy.cadavid@antioquia.gov.co 496 39 41 ó Ext: 8837</t>
  </si>
  <si>
    <r>
      <t xml:space="preserve">
Cofinanciar el proyecto de inversión para adecuar y dotar la</t>
    </r>
    <r>
      <rPr>
        <b/>
        <sz val="10"/>
        <rFont val="Calibri"/>
        <family val="2"/>
      </rPr>
      <t xml:space="preserve"> </t>
    </r>
    <r>
      <rPr>
        <b/>
        <sz val="11"/>
        <rFont val="Calibri"/>
        <family val="2"/>
      </rPr>
      <t>planta de beneficio</t>
    </r>
    <r>
      <rPr>
        <sz val="11"/>
        <rFont val="Calibri"/>
        <family val="2"/>
      </rPr>
      <t xml:space="preserve"> </t>
    </r>
    <r>
      <rPr>
        <sz val="10"/>
        <rFont val="Calibri"/>
        <family val="2"/>
      </rPr>
      <t xml:space="preserve">y faenado del municipio de </t>
    </r>
    <r>
      <rPr>
        <b/>
        <sz val="11"/>
        <rFont val="Calibri"/>
        <family val="2"/>
      </rPr>
      <t>Copacabana</t>
    </r>
    <r>
      <rPr>
        <sz val="10"/>
        <rFont val="Calibri"/>
        <family val="2"/>
      </rPr>
      <t xml:space="preserve"> priorizada el cual hace parte del plan de modernización de la ganadería bovina para Antioquia</t>
    </r>
    <r>
      <rPr>
        <b/>
        <sz val="10"/>
        <color indexed="10"/>
        <rFont val="Calibri"/>
        <family val="2"/>
      </rPr>
      <t xml:space="preserve">. </t>
    </r>
  </si>
  <si>
    <t>Lucy Cadavid R. lucy.cadavid@antioquia.gov.co 496 39 41 ó Ext: 8838</t>
  </si>
  <si>
    <r>
      <t>Adecuar la</t>
    </r>
    <r>
      <rPr>
        <b/>
        <sz val="10"/>
        <rFont val="Calibri"/>
        <family val="2"/>
      </rPr>
      <t xml:space="preserve"> </t>
    </r>
    <r>
      <rPr>
        <b/>
        <sz val="11"/>
        <rFont val="Calibri"/>
        <family val="2"/>
      </rPr>
      <t>planta de beneficio</t>
    </r>
    <r>
      <rPr>
        <sz val="11"/>
        <rFont val="Calibri"/>
        <family val="2"/>
      </rPr>
      <t xml:space="preserve"> </t>
    </r>
    <r>
      <rPr>
        <sz val="10"/>
        <rFont val="Calibri"/>
        <family val="2"/>
      </rPr>
      <t xml:space="preserve">y faenado del municipio de </t>
    </r>
    <r>
      <rPr>
        <b/>
        <sz val="11"/>
        <rFont val="Calibri"/>
        <family val="2"/>
      </rPr>
      <t>Copacabana,</t>
    </r>
  </si>
  <si>
    <t>Lucy Cadavid R. lucy.cadavid@antioquia.gov.co 496 39 41 ó Ext: 8839</t>
  </si>
  <si>
    <t xml:space="preserve">Adecuar la planta de beneficio y faenado del municipio de Copacabana.
</t>
  </si>
  <si>
    <t>Lucy Cadavid R. lucy.cadavid@antioquia.gov.co 496 39 41 ó Ext: 8840</t>
  </si>
  <si>
    <r>
      <t xml:space="preserve">Instalación de </t>
    </r>
    <r>
      <rPr>
        <b/>
        <sz val="10"/>
        <color indexed="8"/>
        <rFont val="Calibri"/>
        <family val="2"/>
      </rPr>
      <t xml:space="preserve">equipos electromecánicos </t>
    </r>
    <r>
      <rPr>
        <sz val="10"/>
        <rFont val="Calibri"/>
        <family val="2"/>
      </rPr>
      <t xml:space="preserve">para la adecuación de la </t>
    </r>
    <r>
      <rPr>
        <sz val="11"/>
        <rFont val="Calibri"/>
        <family val="2"/>
      </rPr>
      <t xml:space="preserve">planta de beneficio </t>
    </r>
    <r>
      <rPr>
        <sz val="10"/>
        <rFont val="Calibri"/>
        <family val="2"/>
      </rPr>
      <t xml:space="preserve">y faenado del municipio de </t>
    </r>
    <r>
      <rPr>
        <b/>
        <sz val="11"/>
        <rFont val="Calibri"/>
        <family val="2"/>
      </rPr>
      <t>Copacabana.</t>
    </r>
  </si>
  <si>
    <t>Lucy Cadavid R. lucy.cadavid@antioquia.gov.co 496 39 41 ó Ext: 8841</t>
  </si>
  <si>
    <r>
      <t>Instalación de</t>
    </r>
    <r>
      <rPr>
        <b/>
        <sz val="10"/>
        <color indexed="8"/>
        <rFont val="Calibri"/>
        <family val="2"/>
      </rPr>
      <t xml:space="preserve"> equipos electromecánicos</t>
    </r>
    <r>
      <rPr>
        <sz val="10"/>
        <rFont val="Calibri"/>
        <family val="2"/>
      </rPr>
      <t xml:space="preserve"> para la adecuación de la planta de beneficio y faenado del municipio de</t>
    </r>
    <r>
      <rPr>
        <b/>
        <sz val="10"/>
        <rFont val="Calibri"/>
        <family val="2"/>
      </rPr>
      <t xml:space="preserve"> Copacabana </t>
    </r>
    <r>
      <rPr>
        <sz val="10"/>
        <rFont val="Calibri"/>
        <family val="2"/>
      </rPr>
      <t xml:space="preserve">
</t>
    </r>
  </si>
  <si>
    <t>Lucy Cadavid R. lucy.cadavid@antioquia.gov.co 496 39 41 ó Ext: 8842</t>
  </si>
  <si>
    <r>
      <t xml:space="preserve">Instalación del </t>
    </r>
    <r>
      <rPr>
        <b/>
        <sz val="10"/>
        <rFont val="Calibri"/>
        <family val="2"/>
      </rPr>
      <t xml:space="preserve">Sistema de frio </t>
    </r>
    <r>
      <rPr>
        <sz val="10"/>
        <rFont val="Calibri"/>
        <family val="2"/>
      </rPr>
      <t>para la adecuación de la</t>
    </r>
    <r>
      <rPr>
        <b/>
        <sz val="10"/>
        <rFont val="Calibri"/>
        <family val="2"/>
      </rPr>
      <t xml:space="preserve"> </t>
    </r>
    <r>
      <rPr>
        <sz val="11"/>
        <color theme="1"/>
        <rFont val="Calibri"/>
        <family val="2"/>
      </rPr>
      <t>planta de beneficio</t>
    </r>
    <r>
      <rPr>
        <sz val="11"/>
        <rFont val="Calibri"/>
        <family val="2"/>
      </rPr>
      <t xml:space="preserve"> </t>
    </r>
    <r>
      <rPr>
        <sz val="10"/>
        <rFont val="Calibri"/>
        <family val="2"/>
      </rPr>
      <t xml:space="preserve">y faenado del municipio de </t>
    </r>
    <r>
      <rPr>
        <b/>
        <sz val="11"/>
        <rFont val="Calibri"/>
        <family val="2"/>
      </rPr>
      <t>Copacabana.</t>
    </r>
  </si>
  <si>
    <t>Lucy Cadavid R. lucy.cadavid@antioquia.gov.co 496 39 41 ó Ext: 8843</t>
  </si>
  <si>
    <r>
      <t xml:space="preserve">Instalación del </t>
    </r>
    <r>
      <rPr>
        <b/>
        <sz val="10"/>
        <rFont val="Calibri"/>
        <family val="2"/>
      </rPr>
      <t xml:space="preserve">Sistema de frio </t>
    </r>
    <r>
      <rPr>
        <sz val="10"/>
        <rFont val="Calibri"/>
        <family val="2"/>
      </rPr>
      <t xml:space="preserve">para la adecuación de la planta de beneficio y faenado del municipio de Copacabana.
</t>
    </r>
  </si>
  <si>
    <t>Lucy Cadavid R. lucy.cadavid@antioquia.gov.co 496 39 41 ó Ext: 8844</t>
  </si>
  <si>
    <r>
      <t xml:space="preserve">
</t>
    </r>
    <r>
      <rPr>
        <b/>
        <sz val="10"/>
        <rFont val="Calibri"/>
        <family val="2"/>
      </rPr>
      <t>I</t>
    </r>
    <r>
      <rPr>
        <sz val="10"/>
        <rFont val="Calibri"/>
        <family val="2"/>
      </rPr>
      <t xml:space="preserve">nstalación del </t>
    </r>
    <r>
      <rPr>
        <b/>
        <sz val="10"/>
        <rFont val="Calibri"/>
        <family val="2"/>
      </rPr>
      <t xml:space="preserve">Sistema de frio </t>
    </r>
    <r>
      <rPr>
        <sz val="10"/>
        <rFont val="Calibri"/>
        <family val="2"/>
      </rPr>
      <t xml:space="preserve">para la adecuación de la </t>
    </r>
    <r>
      <rPr>
        <sz val="11"/>
        <rFont val="Calibri"/>
        <family val="2"/>
      </rPr>
      <t xml:space="preserve">planta de beneficio </t>
    </r>
    <r>
      <rPr>
        <sz val="10"/>
        <rFont val="Calibri"/>
        <family val="2"/>
      </rPr>
      <t xml:space="preserve">y faenado del municipio de </t>
    </r>
    <r>
      <rPr>
        <sz val="11"/>
        <rFont val="Calibri"/>
        <family val="2"/>
      </rPr>
      <t>Copacabana.  
En el marco del Convenio de Asociación 2015AS180004 celebrado entre el Departamento de Antioquia - Secretaria de Agricultura y Desarrollo Rural y el Municipio de Copacabana.</t>
    </r>
  </si>
  <si>
    <t>0-4787</t>
  </si>
  <si>
    <r>
      <t xml:space="preserve">Adecuar la </t>
    </r>
    <r>
      <rPr>
        <b/>
        <sz val="11"/>
        <rFont val="Calibri"/>
        <family val="2"/>
      </rPr>
      <t>planta de beneficio</t>
    </r>
    <r>
      <rPr>
        <sz val="10"/>
        <rFont val="Calibri"/>
        <family val="2"/>
      </rPr>
      <t xml:space="preserve"> y faenado del municipio de </t>
    </r>
    <r>
      <rPr>
        <b/>
        <sz val="11"/>
        <rFont val="Calibri"/>
        <family val="2"/>
      </rPr>
      <t>Ebéjico</t>
    </r>
  </si>
  <si>
    <t>Lucy Cadavid R. lucy.cadavid@antioquia.gov.co 496 39 41 ó Ext: 8846</t>
  </si>
  <si>
    <r>
      <t xml:space="preserve">Adecuar la </t>
    </r>
    <r>
      <rPr>
        <b/>
        <sz val="10"/>
        <color indexed="8"/>
        <rFont val="Calibri"/>
        <family val="2"/>
      </rPr>
      <t>planta de beneficio</t>
    </r>
    <r>
      <rPr>
        <sz val="10"/>
        <rFont val="Calibri"/>
        <family val="2"/>
      </rPr>
      <t xml:space="preserve"> y faenado del municipio de Ebéjico
</t>
    </r>
  </si>
  <si>
    <t>Lucy Cadavid R. lucy.cadavid@antioquia.gov.co 496 39 41 ó Ext: 8847</t>
  </si>
  <si>
    <r>
      <t xml:space="preserve">Instalación de </t>
    </r>
    <r>
      <rPr>
        <b/>
        <sz val="10"/>
        <rFont val="Calibri"/>
        <family val="2"/>
      </rPr>
      <t>equipos electromecánicos</t>
    </r>
    <r>
      <rPr>
        <sz val="10"/>
        <rFont val="Calibri"/>
        <family val="2"/>
      </rPr>
      <t xml:space="preserve"> para la adecuación de la </t>
    </r>
    <r>
      <rPr>
        <sz val="11"/>
        <rFont val="Calibri"/>
        <family val="2"/>
      </rPr>
      <t>planta de beneficio</t>
    </r>
    <r>
      <rPr>
        <sz val="10"/>
        <rFont val="Calibri"/>
        <family val="2"/>
      </rPr>
      <t xml:space="preserve"> y faenado del municipio de </t>
    </r>
    <r>
      <rPr>
        <b/>
        <sz val="11"/>
        <rFont val="Calibri"/>
        <family val="2"/>
      </rPr>
      <t>Ebéjico</t>
    </r>
  </si>
  <si>
    <t>Lucy Cadavid R. lucy.cadavid@antioquia.gov.co 496 39 41 ó Ext: 8848</t>
  </si>
  <si>
    <r>
      <t>Instalación de</t>
    </r>
    <r>
      <rPr>
        <b/>
        <sz val="10"/>
        <rFont val="Calibri"/>
        <family val="2"/>
      </rPr>
      <t xml:space="preserve"> equipos electromecánicos </t>
    </r>
    <r>
      <rPr>
        <sz val="10"/>
        <rFont val="Calibri"/>
        <family val="2"/>
      </rPr>
      <t>para la adecuación de la planta de beneficio y faenado del municipio de Ebéjico</t>
    </r>
  </si>
  <si>
    <t>Lucy Cadavid R. lucy.cadavid@antioquia.gov.co 496 39 41 ó Ext: 8849</t>
  </si>
  <si>
    <r>
      <t>Prestar servicios profesionales de apoyo en la gestión, trámites y acompañamiento de los procesos financiados con la renta de Degüello. (</t>
    </r>
    <r>
      <rPr>
        <b/>
        <sz val="10"/>
        <rFont val="Calibri"/>
        <family val="2"/>
      </rPr>
      <t>Médico Veterinario</t>
    </r>
    <r>
      <rPr>
        <sz val="10"/>
        <rFont val="Calibri"/>
        <family val="2"/>
      </rPr>
      <t>)</t>
    </r>
  </si>
  <si>
    <t>Lucy Cadavid R. lucy.cadavid@antioquia.gov.co 496 39 41 ó Ext: 8851</t>
  </si>
  <si>
    <r>
      <t>Prestar servicios profesionales de apoyo en la gestión, trámites y acompañamiento de los procesos financiados con la renta de Degüello. (</t>
    </r>
    <r>
      <rPr>
        <b/>
        <sz val="10"/>
        <rFont val="Calibri"/>
        <family val="2"/>
      </rPr>
      <t>Ingeniero Civil</t>
    </r>
    <r>
      <rPr>
        <sz val="10"/>
        <rFont val="Calibri"/>
        <family val="2"/>
      </rPr>
      <t>)</t>
    </r>
  </si>
  <si>
    <t>9  meses</t>
  </si>
  <si>
    <t>Lucy Cadavid R. lucy.cadavid@antioquia.gov.co 496 39 41 ó Ext: 8852</t>
  </si>
  <si>
    <r>
      <rPr>
        <b/>
        <sz val="10"/>
        <rFont val="Calibri"/>
        <family val="2"/>
      </rPr>
      <t>Interventoría</t>
    </r>
    <r>
      <rPr>
        <sz val="10"/>
        <rFont val="Calibri"/>
        <family val="2"/>
      </rPr>
      <t xml:space="preserve"> técnica, administrativa, ambiental, financiera y legal, para adecuar la</t>
    </r>
    <r>
      <rPr>
        <b/>
        <sz val="10"/>
        <rFont val="Calibri"/>
        <family val="2"/>
      </rPr>
      <t xml:space="preserve"> planta de beneficio </t>
    </r>
    <r>
      <rPr>
        <sz val="10"/>
        <rFont val="Calibri"/>
        <family val="2"/>
      </rPr>
      <t xml:space="preserve">y faenado del municipio de </t>
    </r>
    <r>
      <rPr>
        <b/>
        <sz val="10"/>
        <rFont val="Calibri"/>
        <family val="2"/>
      </rPr>
      <t>Amalfi</t>
    </r>
    <r>
      <rPr>
        <sz val="10"/>
        <rFont val="Calibri"/>
        <family val="2"/>
      </rPr>
      <t xml:space="preserve"> </t>
    </r>
  </si>
  <si>
    <t>Lucy Cadavid R. lucy.cadavid@antioquia.gov.co 496 39 41 ó Ext: 8853</t>
  </si>
  <si>
    <r>
      <rPr>
        <b/>
        <sz val="10"/>
        <rFont val="Calibri"/>
        <family val="2"/>
      </rPr>
      <t>Interventoría</t>
    </r>
    <r>
      <rPr>
        <sz val="10"/>
        <rFont val="Calibri"/>
        <family val="2"/>
      </rPr>
      <t xml:space="preserve"> técnica, administrativa, ambiental, financiera y legal, para la Instalación de </t>
    </r>
    <r>
      <rPr>
        <b/>
        <sz val="10"/>
        <rFont val="Calibri"/>
        <family val="2"/>
      </rPr>
      <t>equipos electromecánicos</t>
    </r>
    <r>
      <rPr>
        <sz val="10"/>
        <rFont val="Calibri"/>
        <family val="2"/>
      </rPr>
      <t xml:space="preserve"> para la adecuación de la  planta de beneficio y faenado del municipio de </t>
    </r>
    <r>
      <rPr>
        <b/>
        <sz val="10"/>
        <rFont val="Calibri"/>
        <family val="2"/>
      </rPr>
      <t>Amalfi</t>
    </r>
    <r>
      <rPr>
        <sz val="10"/>
        <rFont val="Calibri"/>
        <family val="2"/>
      </rPr>
      <t xml:space="preserve"> </t>
    </r>
  </si>
  <si>
    <t>Lucy Cadavid R. lucy.cadavid@antioquia.gov.co 496 39 41 ó Ext: 8854</t>
  </si>
  <si>
    <r>
      <rPr>
        <b/>
        <sz val="10"/>
        <rFont val="Calibri"/>
        <family val="2"/>
      </rPr>
      <t>Interventoría</t>
    </r>
    <r>
      <rPr>
        <sz val="10"/>
        <rFont val="Calibri"/>
        <family val="2"/>
      </rPr>
      <t xml:space="preserve"> técnica, administrativa, ambiental, financiera y legal, para adecuar la</t>
    </r>
    <r>
      <rPr>
        <b/>
        <sz val="10"/>
        <rFont val="Calibri"/>
        <family val="2"/>
      </rPr>
      <t xml:space="preserve"> planta de beneficio </t>
    </r>
    <r>
      <rPr>
        <sz val="10"/>
        <rFont val="Calibri"/>
        <family val="2"/>
      </rPr>
      <t xml:space="preserve">y faenado del municipio de </t>
    </r>
    <r>
      <rPr>
        <b/>
        <sz val="10"/>
        <rFont val="Calibri"/>
        <family val="2"/>
      </rPr>
      <t>Copacabana</t>
    </r>
    <r>
      <rPr>
        <sz val="10"/>
        <rFont val="Calibri"/>
        <family val="2"/>
      </rPr>
      <t xml:space="preserve"> </t>
    </r>
  </si>
  <si>
    <t>Lucy Cadavid R. lucy.cadavid@antioquia.gov.co 496 39 41 ó Ext: 8855</t>
  </si>
  <si>
    <r>
      <rPr>
        <b/>
        <sz val="10"/>
        <rFont val="Calibri"/>
        <family val="2"/>
      </rPr>
      <t>Interventoría</t>
    </r>
    <r>
      <rPr>
        <sz val="10"/>
        <rFont val="Calibri"/>
        <family val="2"/>
      </rPr>
      <t xml:space="preserve"> técnica, administrativa, ambiental, financiera y legal, para la Instalación del</t>
    </r>
    <r>
      <rPr>
        <b/>
        <sz val="10"/>
        <color indexed="8"/>
        <rFont val="Calibri"/>
        <family val="2"/>
      </rPr>
      <t xml:space="preserve"> sistema de frio y de los equipos electromecánicos </t>
    </r>
    <r>
      <rPr>
        <sz val="10"/>
        <rFont val="Calibri"/>
        <family val="2"/>
      </rPr>
      <t>para la adecuación de la planta de benefici</t>
    </r>
    <r>
      <rPr>
        <b/>
        <sz val="10"/>
        <rFont val="Calibri"/>
        <family val="2"/>
      </rPr>
      <t xml:space="preserve">o </t>
    </r>
    <r>
      <rPr>
        <sz val="10"/>
        <rFont val="Calibri"/>
        <family val="2"/>
      </rPr>
      <t xml:space="preserve">y faenado del municipio de </t>
    </r>
    <r>
      <rPr>
        <b/>
        <sz val="10"/>
        <rFont val="Calibri"/>
        <family val="2"/>
      </rPr>
      <t>Copacabana</t>
    </r>
  </si>
  <si>
    <t>Lucy Cadavid R. lucy.cadavid@antioquia.gov.co 496 39 41 ó Ext: 8856</t>
  </si>
  <si>
    <r>
      <rPr>
        <b/>
        <sz val="10"/>
        <rFont val="Calibri"/>
        <family val="2"/>
      </rPr>
      <t>Interventoría</t>
    </r>
    <r>
      <rPr>
        <sz val="10"/>
        <rFont val="Calibri"/>
        <family val="2"/>
      </rPr>
      <t xml:space="preserve"> técnica, administrativa, ambiental, financiera y legal, para adecuar la</t>
    </r>
    <r>
      <rPr>
        <b/>
        <sz val="10"/>
        <rFont val="Calibri"/>
        <family val="2"/>
      </rPr>
      <t xml:space="preserve"> planta de beneficio </t>
    </r>
    <r>
      <rPr>
        <sz val="10"/>
        <rFont val="Calibri"/>
        <family val="2"/>
      </rPr>
      <t xml:space="preserve">y faenado del municipio de </t>
    </r>
    <r>
      <rPr>
        <b/>
        <sz val="10"/>
        <rFont val="Calibri"/>
        <family val="2"/>
      </rPr>
      <t>Ebéjico</t>
    </r>
    <r>
      <rPr>
        <sz val="10"/>
        <rFont val="Calibri"/>
        <family val="2"/>
      </rPr>
      <t xml:space="preserve"> </t>
    </r>
  </si>
  <si>
    <t>Lucy Cadavid R. lucy.cadavid@antioquia.gov.co 496 39 41 ó Ext: 8857</t>
  </si>
  <si>
    <r>
      <rPr>
        <b/>
        <sz val="10"/>
        <color indexed="8"/>
        <rFont val="Calibri"/>
        <family val="2"/>
      </rPr>
      <t>Interventoría</t>
    </r>
    <r>
      <rPr>
        <sz val="10"/>
        <color indexed="8"/>
        <rFont val="Calibri"/>
        <family val="2"/>
      </rPr>
      <t xml:space="preserve"> técnica, administrativa, ambiental, financiera y legal, para adecuar la</t>
    </r>
    <r>
      <rPr>
        <b/>
        <sz val="10"/>
        <color indexed="8"/>
        <rFont val="Calibri"/>
        <family val="2"/>
      </rPr>
      <t xml:space="preserve"> planta de beneficio </t>
    </r>
    <r>
      <rPr>
        <sz val="10"/>
        <color indexed="8"/>
        <rFont val="Calibri"/>
        <family val="2"/>
      </rPr>
      <t xml:space="preserve">y faenado del municipio de </t>
    </r>
    <r>
      <rPr>
        <b/>
        <sz val="10"/>
        <color indexed="8"/>
        <rFont val="Calibri"/>
        <family val="2"/>
      </rPr>
      <t>Ebéjico</t>
    </r>
  </si>
  <si>
    <t>Lucy Cadavid R. lucy.cadavid@antioquia.gov.co 496 39 41 ó Ext: 8858</t>
  </si>
  <si>
    <r>
      <rPr>
        <b/>
        <sz val="10"/>
        <rFont val="Calibri"/>
        <family val="2"/>
      </rPr>
      <t>Interventoría</t>
    </r>
    <r>
      <rPr>
        <sz val="10"/>
        <rFont val="Calibri"/>
        <family val="2"/>
      </rPr>
      <t xml:space="preserve"> técnica, administrativa, ambiental, financiera y legal, para la Instalación de </t>
    </r>
    <r>
      <rPr>
        <b/>
        <sz val="10"/>
        <rFont val="Calibri"/>
        <family val="2"/>
      </rPr>
      <t>equipos electromecánicos p</t>
    </r>
    <r>
      <rPr>
        <sz val="10"/>
        <rFont val="Calibri"/>
        <family val="2"/>
      </rPr>
      <t xml:space="preserve">ara la adecuación de la </t>
    </r>
    <r>
      <rPr>
        <b/>
        <sz val="10"/>
        <rFont val="Calibri"/>
        <family val="2"/>
      </rPr>
      <t xml:space="preserve"> </t>
    </r>
    <r>
      <rPr>
        <sz val="10"/>
        <rFont val="Calibri"/>
        <family val="2"/>
      </rPr>
      <t xml:space="preserve">planta de beneficio y faenado del municipio de </t>
    </r>
    <r>
      <rPr>
        <b/>
        <sz val="10"/>
        <rFont val="Calibri"/>
        <family val="2"/>
      </rPr>
      <t>Ebéjico</t>
    </r>
  </si>
  <si>
    <t>Lucy Cadavid R. lucy.cadavid@antioquia.gov.co 496 39 41 ó Ext: 8859</t>
  </si>
  <si>
    <r>
      <t xml:space="preserve">Cofinanciar el proyecto de inversión para Adecuar y dotar las plantas de beneficio y faenado de autoconsumo de </t>
    </r>
    <r>
      <rPr>
        <b/>
        <sz val="10"/>
        <rFont val="Calibri"/>
        <family val="2"/>
      </rPr>
      <t>San Pedro de Urabá, Anorí, Toledo, Peque.</t>
    </r>
  </si>
  <si>
    <t>Lucy Cadavid R. lucy.cadavid@antioquia.gov.co 496 39 41 ó Ext: 8860</t>
  </si>
  <si>
    <r>
      <t xml:space="preserve">Adecuar y dotar la </t>
    </r>
    <r>
      <rPr>
        <b/>
        <sz val="10"/>
        <rFont val="Calibri"/>
        <family val="2"/>
      </rPr>
      <t>planta de beneficio</t>
    </r>
    <r>
      <rPr>
        <sz val="10"/>
        <rFont val="Calibri"/>
        <family val="2"/>
      </rPr>
      <t xml:space="preserve"> y faenado de autoconsumo del Municipio de </t>
    </r>
    <r>
      <rPr>
        <b/>
        <sz val="10"/>
        <rFont val="Calibri"/>
        <family val="2"/>
      </rPr>
      <t>San Pedro de Urabá</t>
    </r>
  </si>
  <si>
    <t>Lucy Cadavid R. lucy.cadavid@antioquia.gov.co 496 39 41 ó Ext: 8861</t>
  </si>
  <si>
    <r>
      <t xml:space="preserve">Adecuar y dotar la </t>
    </r>
    <r>
      <rPr>
        <b/>
        <sz val="10"/>
        <rFont val="Calibri"/>
        <family val="2"/>
      </rPr>
      <t>planta de beneficio</t>
    </r>
    <r>
      <rPr>
        <sz val="10"/>
        <rFont val="Calibri"/>
        <family val="2"/>
      </rPr>
      <t xml:space="preserve"> y faenado de autoconsumo del Municipio de </t>
    </r>
    <r>
      <rPr>
        <b/>
        <sz val="10"/>
        <rFont val="Calibri"/>
        <family val="2"/>
      </rPr>
      <t xml:space="preserve">San Pedro de Urabá
</t>
    </r>
  </si>
  <si>
    <r>
      <t xml:space="preserve">Adecuar y dotar la </t>
    </r>
    <r>
      <rPr>
        <b/>
        <sz val="10"/>
        <rFont val="Calibri"/>
        <family val="2"/>
      </rPr>
      <t>planta de beneficio</t>
    </r>
    <r>
      <rPr>
        <sz val="10"/>
        <rFont val="Calibri"/>
        <family val="2"/>
      </rPr>
      <t xml:space="preserve"> y faenado de autoconsumo del Municipio de</t>
    </r>
    <r>
      <rPr>
        <b/>
        <sz val="10"/>
        <rFont val="Calibri"/>
        <family val="2"/>
      </rPr>
      <t xml:space="preserve"> Anorí
</t>
    </r>
  </si>
  <si>
    <t>Lucy Cadavid R. lucy.cadavid@antioquia.gov.co 496 39 41 ó Ext: 8862</t>
  </si>
  <si>
    <r>
      <t xml:space="preserve">Adecuar y dotar la </t>
    </r>
    <r>
      <rPr>
        <b/>
        <sz val="10"/>
        <rFont val="Calibri"/>
        <family val="2"/>
      </rPr>
      <t>planta de beneficio</t>
    </r>
    <r>
      <rPr>
        <sz val="10"/>
        <rFont val="Calibri"/>
        <family val="2"/>
      </rPr>
      <t xml:space="preserve"> y faenado de autoconsumo del Municipio de </t>
    </r>
    <r>
      <rPr>
        <b/>
        <sz val="10"/>
        <rFont val="Calibri"/>
        <family val="2"/>
      </rPr>
      <t xml:space="preserve"> Toledo</t>
    </r>
  </si>
  <si>
    <t>Lucy Cadavid R. lucy.cadavid@antioquia.gov.co 496 39 41 ó Ext: 8863</t>
  </si>
  <si>
    <r>
      <t xml:space="preserve">Adecuar y dotar la </t>
    </r>
    <r>
      <rPr>
        <b/>
        <sz val="10"/>
        <rFont val="Calibri"/>
        <family val="2"/>
      </rPr>
      <t>planta de beneficio</t>
    </r>
    <r>
      <rPr>
        <sz val="10"/>
        <rFont val="Calibri"/>
        <family val="2"/>
      </rPr>
      <t xml:space="preserve"> y faenado de autoconsumo del Municipio de </t>
    </r>
    <r>
      <rPr>
        <b/>
        <sz val="10"/>
        <rFont val="Calibri"/>
        <family val="2"/>
      </rPr>
      <t xml:space="preserve"> Toledo
</t>
    </r>
  </si>
  <si>
    <r>
      <t xml:space="preserve">Adecuar y dotar la </t>
    </r>
    <r>
      <rPr>
        <b/>
        <sz val="10"/>
        <rFont val="Calibri"/>
        <family val="2"/>
      </rPr>
      <t>planta de beneficio</t>
    </r>
    <r>
      <rPr>
        <sz val="10"/>
        <rFont val="Calibri"/>
        <family val="2"/>
      </rPr>
      <t xml:space="preserve"> y faenado de autoconsumo del Municipio de </t>
    </r>
    <r>
      <rPr>
        <b/>
        <sz val="10"/>
        <rFont val="Calibri"/>
        <family val="2"/>
      </rPr>
      <t>Peque.</t>
    </r>
  </si>
  <si>
    <t>Lucy Cadavid R. lucy.cadavid@antioquia.gov.co 496 39 41 ó Ext: 8864</t>
  </si>
  <si>
    <r>
      <t xml:space="preserve">Adecuar y dotar la </t>
    </r>
    <r>
      <rPr>
        <b/>
        <sz val="10"/>
        <rFont val="Calibri"/>
        <family val="2"/>
      </rPr>
      <t>planta de beneficio</t>
    </r>
    <r>
      <rPr>
        <sz val="10"/>
        <rFont val="Calibri"/>
        <family val="2"/>
      </rPr>
      <t xml:space="preserve"> y faenado de autoconsumo del Municipio de </t>
    </r>
    <r>
      <rPr>
        <b/>
        <sz val="10"/>
        <rFont val="Calibri"/>
        <family val="2"/>
      </rPr>
      <t xml:space="preserve">Peque.
</t>
    </r>
  </si>
  <si>
    <r>
      <rPr>
        <b/>
        <sz val="10"/>
        <rFont val="Calibri"/>
        <family val="2"/>
      </rPr>
      <t>Interventoría</t>
    </r>
    <r>
      <rPr>
        <sz val="10"/>
        <rFont val="Calibri"/>
        <family val="2"/>
      </rPr>
      <t xml:space="preserve"> técnica, administrativa, ambiental, financiera y legal, para adecuar y dotar las </t>
    </r>
    <r>
      <rPr>
        <b/>
        <sz val="10"/>
        <rFont val="Calibri"/>
        <family val="2"/>
      </rPr>
      <t>plantas de beneficio</t>
    </r>
    <r>
      <rPr>
        <sz val="10"/>
        <rFont val="Calibri"/>
        <family val="2"/>
      </rPr>
      <t xml:space="preserve"> y faenado de autoconsumo de San Pedro de Urabá, Anorí, Toledo, Peque.
 Anorí, Peque, San Pedro de Urabá y Toledo</t>
    </r>
  </si>
  <si>
    <t>Lucy Cadavid R. lucy.cadavid@antioquia.gov.co 496 39 41 ó Ext: 8865</t>
  </si>
  <si>
    <r>
      <t>Interventoría técnica, administrativa, ambiental, financiera y legal, para adecuar y dotar las</t>
    </r>
    <r>
      <rPr>
        <b/>
        <sz val="10"/>
        <rFont val="Calibri"/>
        <family val="2"/>
      </rPr>
      <t xml:space="preserve"> plantas de beneficio </t>
    </r>
    <r>
      <rPr>
        <sz val="10"/>
        <rFont val="Calibri"/>
        <family val="2"/>
      </rPr>
      <t>y faenado de autoconsumo de San Pedro de Urabá, Anorí, Toledo, Peque.
 Anorí, Peque, San Pedro de Urabá y Toledo</t>
    </r>
  </si>
  <si>
    <t>Lucy Cadavid R. lucy.cadavid@antioquia.gov.co 496 39 41 ó Ext: 8866</t>
  </si>
  <si>
    <r>
      <t xml:space="preserve">Cofinanciar el proyecto de inversión  para adecuar y dotar el centro comercial de la carne, del municipio de </t>
    </r>
    <r>
      <rPr>
        <b/>
        <sz val="10"/>
        <rFont val="Calibri"/>
        <family val="2"/>
      </rPr>
      <t>Guadalupe,</t>
    </r>
    <r>
      <rPr>
        <sz val="10"/>
        <rFont val="Calibri"/>
        <family val="2"/>
      </rPr>
      <t xml:space="preserve">  el cual hace parte del plan de modernización de la Ganadería Bovina para Antioquia.
2015AS180003
 Cuenta 409-81293-0 Ahorros 
Fondo 4786 - $10.000.000</t>
    </r>
  </si>
  <si>
    <t>Lucy Cadavid R. lucy.cadavid@antioquia.gov.co 496 39 41 ó Ext: 8867</t>
  </si>
  <si>
    <r>
      <t>Adecuar y dotar el</t>
    </r>
    <r>
      <rPr>
        <b/>
        <sz val="10"/>
        <rFont val="Calibri"/>
        <family val="2"/>
      </rPr>
      <t xml:space="preserve"> centro comercial de la carne,</t>
    </r>
    <r>
      <rPr>
        <sz val="10"/>
        <rFont val="Calibri"/>
        <family val="2"/>
      </rPr>
      <t xml:space="preserve"> del municipio de </t>
    </r>
    <r>
      <rPr>
        <b/>
        <sz val="10"/>
        <rFont val="Calibri"/>
        <family val="2"/>
      </rPr>
      <t>Guadalupe,</t>
    </r>
    <r>
      <rPr>
        <sz val="10"/>
        <rFont val="Calibri"/>
        <family val="2"/>
      </rPr>
      <t xml:space="preserve">  el cual hace parte del plan de modernización de la Ganadería Bovina para Antioquia.
Convenio 2015AS180003</t>
    </r>
  </si>
  <si>
    <t>Lucy Cadavid R. lucy.cadavid@antioquia.gov.co 496 39 41 ó Ext: 8868</t>
  </si>
  <si>
    <r>
      <t>Adecuar y dotar el</t>
    </r>
    <r>
      <rPr>
        <b/>
        <sz val="10"/>
        <rFont val="Calibri"/>
        <family val="2"/>
      </rPr>
      <t xml:space="preserve"> centro comercial de la carne,</t>
    </r>
    <r>
      <rPr>
        <sz val="10"/>
        <rFont val="Calibri"/>
        <family val="2"/>
      </rPr>
      <t xml:space="preserve"> del municipio de </t>
    </r>
    <r>
      <rPr>
        <b/>
        <sz val="10"/>
        <rFont val="Calibri"/>
        <family val="2"/>
      </rPr>
      <t>Guadalupe,</t>
    </r>
    <r>
      <rPr>
        <sz val="10"/>
        <rFont val="Calibri"/>
        <family val="2"/>
      </rPr>
      <t xml:space="preserve">  el cual hace parte del plan de modernización de la Ganadería Bovina para Antioquia. Aporte Municipio.
Convenio 2015AS180003</t>
    </r>
  </si>
  <si>
    <t>0-4786</t>
  </si>
  <si>
    <r>
      <t>Interventoría técnica, administrativa, ambiental, financiera y legal para Adecuar y dotar</t>
    </r>
    <r>
      <rPr>
        <b/>
        <sz val="10"/>
        <rFont val="Calibri"/>
        <family val="2"/>
      </rPr>
      <t xml:space="preserve"> el centro comercial de la carne,</t>
    </r>
    <r>
      <rPr>
        <sz val="10"/>
        <rFont val="Calibri"/>
        <family val="2"/>
      </rPr>
      <t xml:space="preserve"> del municipio de </t>
    </r>
    <r>
      <rPr>
        <b/>
        <sz val="10"/>
        <rFont val="Calibri"/>
        <family val="2"/>
      </rPr>
      <t>Guadalupe,</t>
    </r>
    <r>
      <rPr>
        <sz val="10"/>
        <rFont val="Calibri"/>
        <family val="2"/>
      </rPr>
      <t xml:space="preserve">  el cual hace parte del plan de modernización de la Ganadería Bovina para Antioquia. </t>
    </r>
  </si>
  <si>
    <t>Lucy Cadavid R. lucy.cadavid@antioquia.gov.co 496 39 41 ó Ext: 8869</t>
  </si>
  <si>
    <t xml:space="preserve">
Cofinanciar el proyecto de inversión para capacitar y transferir tecnología a productores y extensionistas del sector pecuario, el cual hace parte del plan de modernización de la Ganadería Bovina para Antioquia</t>
  </si>
  <si>
    <t>Lucy Cadavid R. lucy.cadavid@antioquia.gov.co 496 39 41 ó Ext: 8870</t>
  </si>
  <si>
    <t>Lucy Cadavid R. lucy.cadavid@antioquia.gov.co 496 39 41 ó Ext: 8871</t>
  </si>
  <si>
    <r>
      <t>Aunar esfuerzos para el fortalecimiento a través de la asistencia técnica de la cadena láctea en el departamento de Antioquia.​</t>
    </r>
    <r>
      <rPr>
        <b/>
        <sz val="12"/>
        <rFont val="Calibri"/>
        <family val="2"/>
      </rPr>
      <t xml:space="preserve">
Convenio MinAgricultura</t>
    </r>
  </si>
  <si>
    <t>Lucy Cadavid R. lucy.cadavid@antioquia.gov.co 496 39 41 ó Ext: 8872</t>
  </si>
  <si>
    <t>Lucy Cadavid R. lucy.cadavid@antioquia.gov.co 496 39 41 ó Ext: 8873</t>
  </si>
  <si>
    <r>
      <t xml:space="preserve">Cofinanciar el proyecto de inversión  para mejorar la productividad de </t>
    </r>
    <r>
      <rPr>
        <b/>
        <sz val="10"/>
        <color indexed="8"/>
        <rFont val="Calibri"/>
        <family val="2"/>
      </rPr>
      <t>ganado bufalino</t>
    </r>
    <r>
      <rPr>
        <sz val="10"/>
        <rFont val="Calibri"/>
        <family val="2"/>
      </rPr>
      <t>, el cual hace parte del plan de modernización de la Ganadería Bovina para Antioquia</t>
    </r>
  </si>
  <si>
    <t>Lucy Cadavid R. lucy.cadavid@antioquia.gov.co 496 39 41 ó Ext: 8874</t>
  </si>
  <si>
    <r>
      <t xml:space="preserve">Cofinanciar el proyecto de inversión  para mejorar el sistema de transformación de </t>
    </r>
    <r>
      <rPr>
        <b/>
        <sz val="10"/>
        <color indexed="8"/>
        <rFont val="Calibri"/>
        <family val="2"/>
      </rPr>
      <t xml:space="preserve">productos lácteos </t>
    </r>
    <r>
      <rPr>
        <sz val="10"/>
        <rFont val="Calibri"/>
        <family val="2"/>
      </rPr>
      <t xml:space="preserve"> en el municipio de </t>
    </r>
    <r>
      <rPr>
        <b/>
        <sz val="10"/>
        <rFont val="Calibri"/>
        <family val="2"/>
      </rPr>
      <t>Urrao,</t>
    </r>
    <r>
      <rPr>
        <sz val="10"/>
        <rFont val="Calibri"/>
        <family val="2"/>
      </rPr>
      <t xml:space="preserve">  el cual hace parte del plan de modernización de la Ganadería Bovina para Antioquia.</t>
    </r>
  </si>
  <si>
    <t>Lucy Cadavid R. lucy.cadavid@antioquia.gov.co 496 39 41 ó Ext: 8875</t>
  </si>
  <si>
    <r>
      <t xml:space="preserve">Establecer sistemas de producción sostenible y de reconversión productiva en ganadería doble propóstio, cría y ceba, en el Departamento de Antioquia.
</t>
    </r>
    <r>
      <rPr>
        <sz val="10"/>
        <color indexed="8"/>
        <rFont val="Calibri"/>
        <family val="2"/>
      </rPr>
      <t>(Vigencia futura 2014) 6000001820</t>
    </r>
  </si>
  <si>
    <t>Lucy Cadavid R. lucy.cadavid@antioquia.gov.co 496 39 41 ó Ext: 8876</t>
  </si>
  <si>
    <r>
      <t>Aunar esfuerzos para  la construcción  de la Plaza de ferias del municipio de Granada.</t>
    </r>
    <r>
      <rPr>
        <b/>
        <sz val="10"/>
        <color indexed="57"/>
        <rFont val="Calibri"/>
        <family val="2"/>
      </rPr>
      <t xml:space="preserve">
</t>
    </r>
    <r>
      <rPr>
        <b/>
        <sz val="11"/>
        <rFont val="Calibri"/>
        <family val="2"/>
      </rPr>
      <t>(Acuerdo Municipal)</t>
    </r>
  </si>
  <si>
    <t>Lucy Cadavid R. lucy.cadavid@antioquia.gov.co 496 39 41 ó Ext: 8877</t>
  </si>
  <si>
    <r>
      <t>Aunar esfuerzos para establecer</t>
    </r>
    <r>
      <rPr>
        <b/>
        <sz val="11"/>
        <rFont val="Calibri"/>
        <family val="2"/>
      </rPr>
      <t xml:space="preserve"> unidades productivas </t>
    </r>
    <r>
      <rPr>
        <sz val="10"/>
        <rFont val="Calibri"/>
        <family val="2"/>
      </rPr>
      <t xml:space="preserve">agropecuarias para </t>
    </r>
    <r>
      <rPr>
        <b/>
        <sz val="11"/>
        <rFont val="Calibri"/>
        <family val="2"/>
      </rPr>
      <t>poblacion afrodescendiente</t>
    </r>
    <r>
      <rPr>
        <sz val="10"/>
        <rFont val="Calibri"/>
        <family val="2"/>
      </rPr>
      <t xml:space="preserve"> en el Departamento de Antioquia.
Negritudes</t>
    </r>
  </si>
  <si>
    <t>Lucy Cadavid R. lucy.cadavid@antioquia.gov.co 496 39 41 ó Ext: 8878</t>
  </si>
  <si>
    <r>
      <t xml:space="preserve">Aunar esfuerzos para construir y dotar una </t>
    </r>
    <r>
      <rPr>
        <b/>
        <sz val="11"/>
        <rFont val="Calibri"/>
        <family val="2"/>
      </rPr>
      <t>planta</t>
    </r>
    <r>
      <rPr>
        <sz val="10"/>
        <rFont val="Calibri"/>
        <family val="2"/>
      </rPr>
      <t xml:space="preserve"> para el </t>
    </r>
    <r>
      <rPr>
        <b/>
        <sz val="11"/>
        <rFont val="Calibri"/>
        <family val="2"/>
      </rPr>
      <t>faenado</t>
    </r>
    <r>
      <rPr>
        <sz val="10"/>
        <rFont val="Calibri"/>
        <family val="2"/>
      </rPr>
      <t xml:space="preserve"> de </t>
    </r>
    <r>
      <rPr>
        <b/>
        <sz val="11"/>
        <rFont val="Calibri"/>
        <family val="2"/>
      </rPr>
      <t>pescado</t>
    </r>
    <r>
      <rPr>
        <sz val="10"/>
        <rFont val="Calibri"/>
        <family val="2"/>
      </rPr>
      <t xml:space="preserve"> en el Municipio de </t>
    </r>
    <r>
      <rPr>
        <b/>
        <sz val="10"/>
        <rFont val="Calibri"/>
        <family val="2"/>
      </rPr>
      <t xml:space="preserve">San José de la Montaña </t>
    </r>
    <r>
      <rPr>
        <sz val="10"/>
        <rFont val="Calibri"/>
        <family val="2"/>
      </rPr>
      <t xml:space="preserve">del Departamento de Antioquia. </t>
    </r>
  </si>
  <si>
    <t>Lucy Cadavid R. lucy.cadavid@antioquia.gov.co 496 39 41 ó Ext: 8879</t>
  </si>
  <si>
    <t>Construcción e eimplementación del parque agroempresarial en el municipio de El Peñol.</t>
  </si>
  <si>
    <t>Lucy Cadavid R. lucy.cadavid@antioquia.gov.co 496 39 41 ó Ext: 8880</t>
  </si>
  <si>
    <t>Fortalecimiento de la cadena hortícola mediante la construcción de invernaderos en el municipio de El Peñol</t>
  </si>
  <si>
    <t>Lucy Cadavid R. lucy.cadavid@antioquia.gov.co 496 39 41 ó Ext: 8881</t>
  </si>
  <si>
    <t>Aunar esfuerzos para el fortalecimiento de la competitividad y productividad del subsector panelero en el municipio de Amagá</t>
  </si>
  <si>
    <t>Lucy Cadavid R. lucy.cadavid@antioquia.gov.co 496 39 41 ó Ext: 8882</t>
  </si>
  <si>
    <t>Aunar esfuerzos para el sostenimiento de sistemas productivos de café en asocio con Platano-Banano en el municipio de Jardin (Antioquia)</t>
  </si>
  <si>
    <t>Regímen Especial</t>
  </si>
  <si>
    <t>Lucy Cadavid R. lucy.cadavid@antioquia.gov.co 496 39 41 ó Ext: 8883</t>
  </si>
  <si>
    <t>Aunar esfuerzos y recursos entre el Ministerio de Agricultura y Desarrollo Rural,  la Gobernación de Antioquia y la Corporación Universitaria Lasallista, para contribuir mediante el fortalecimiento de capacidades productivas al mejoramiento de la calidad de vida de los habitantes rurales de los municipios priorizados del departamento de Antioquia.</t>
  </si>
  <si>
    <t>Lucy Cadavid R. lucy.cadavid@antioquia.gov.co 496 39 41 ó Ext: 8884</t>
  </si>
  <si>
    <t>Aunar esfuerzos para  mejorar  la productividad y competitividad de la piscicultura, mediante la capacitación, asistencia técnica, y fortalecimiento productivo sostenible, en la subregión del  Bajo Cauca.</t>
  </si>
  <si>
    <t>Lucy Cadavid R. lucy.cadavid@antioquia.gov.co 496 39 41 ó Ext: 8885</t>
  </si>
  <si>
    <r>
      <t xml:space="preserve">Aunar esfuerzos para  el </t>
    </r>
    <r>
      <rPr>
        <b/>
        <sz val="11"/>
        <rFont val="Calibri"/>
        <family val="2"/>
      </rPr>
      <t>fortalecimiento</t>
    </r>
    <r>
      <rPr>
        <sz val="10"/>
        <rFont val="Calibri"/>
        <family val="2"/>
      </rPr>
      <t xml:space="preserve"> de la </t>
    </r>
    <r>
      <rPr>
        <b/>
        <sz val="11"/>
        <rFont val="Calibri"/>
        <family val="2"/>
      </rPr>
      <t>cadena</t>
    </r>
    <r>
      <rPr>
        <sz val="10"/>
        <rFont val="Calibri"/>
        <family val="2"/>
      </rPr>
      <t xml:space="preserve"> productiva del </t>
    </r>
    <r>
      <rPr>
        <b/>
        <sz val="11"/>
        <rFont val="Calibri"/>
        <family val="2"/>
      </rPr>
      <t>aguacate</t>
    </r>
    <r>
      <rPr>
        <sz val="10"/>
        <rFont val="Calibri"/>
        <family val="2"/>
      </rPr>
      <t xml:space="preserve"> en el municipio de Montebello.
</t>
    </r>
    <r>
      <rPr>
        <b/>
        <sz val="11"/>
        <rFont val="Calibri"/>
        <family val="2"/>
      </rPr>
      <t>(Acuerdo Municipal)</t>
    </r>
  </si>
  <si>
    <t>Lucy Cadavid R. lucy.cadavid@antioquia.gov.co 496 39 41 ó Ext: 8886</t>
  </si>
  <si>
    <r>
      <t xml:space="preserve">Aunar esfuerzos para mejorar el nivel de productividad y sostenibilidad del sistema productivo de </t>
    </r>
    <r>
      <rPr>
        <b/>
        <sz val="11"/>
        <rFont val="Calibri"/>
        <family val="2"/>
      </rPr>
      <t>café,</t>
    </r>
    <r>
      <rPr>
        <sz val="11"/>
        <rFont val="Calibri"/>
        <family val="2"/>
      </rPr>
      <t xml:space="preserve"> con grupos de mujeres en el municipio de San Carlos.</t>
    </r>
  </si>
  <si>
    <t>Lucy Cadavid R. lucy.cadavid@antioquia.gov.co 496 39 41 ó Ext: 8887</t>
  </si>
  <si>
    <r>
      <t xml:space="preserve">Establecer parcelas experimentales de mortiño (Vaccinium meridionale Swartz.) para evaluar el desarrollo de los materiales y su respuesta a la interacción genotipo por ambiente en las subregiones del Norte y Oriente de Antioqueño.
</t>
    </r>
    <r>
      <rPr>
        <sz val="9"/>
        <color indexed="8"/>
        <rFont val="Calibri"/>
        <family val="2"/>
      </rPr>
      <t xml:space="preserve">(Vigencia Futura) 6000001821 </t>
    </r>
  </si>
  <si>
    <t>Lucy Cadavid R. lucy.cadavid@antioquia.gov.co 496 39 41 ó Ext: 8888</t>
  </si>
  <si>
    <t xml:space="preserve">Suministar  personal temporal en misión para la ejecucion del convenio 2014-AS-1800-003, celebrado entre la Secretaría de Agricultura y el Convenio INCODER  </t>
  </si>
  <si>
    <t>0-4784</t>
  </si>
  <si>
    <t>Lucy Cadavid R. lucy.cadavid@antioquia.gov.co Ext: 8881</t>
  </si>
  <si>
    <t>Fortalecer  y promover la conformación de Distritos Agrarios Municipales en Antioquia, con el propósito de aportar elementos que permitan dar cumplimiento de la Ordenanza 44 de 2014.</t>
  </si>
  <si>
    <t>4-1011</t>
  </si>
  <si>
    <r>
      <t xml:space="preserve">
Aunar esfuerzos para  la puesta en marcha de una biorrefinería a partir de </t>
    </r>
    <r>
      <rPr>
        <b/>
        <sz val="11"/>
        <rFont val="Calibri"/>
        <family val="2"/>
      </rPr>
      <t>caña panelera</t>
    </r>
    <r>
      <rPr>
        <sz val="10"/>
        <rFont val="Calibri"/>
        <family val="2"/>
      </rPr>
      <t>, ubicada en el valle de Musinga del Municipio de Frontino, Antioquia</t>
    </r>
  </si>
  <si>
    <r>
      <t>Implementar</t>
    </r>
    <r>
      <rPr>
        <b/>
        <sz val="10"/>
        <rFont val="Calibri"/>
        <family val="2"/>
      </rPr>
      <t xml:space="preserve">  escuelas de campo c</t>
    </r>
    <r>
      <rPr>
        <sz val="10"/>
        <rFont val="Calibri"/>
        <family val="2"/>
      </rPr>
      <t>on enfoque agroecologico en el Departamento de Antioquia.</t>
    </r>
  </si>
  <si>
    <t>Lucy Cadavid R. lucy.cadavid@antioquia.gov.co 496 39 41 ó Ext: 8889</t>
  </si>
  <si>
    <t xml:space="preserve">Aunar esfuerzos para el sostenimiento y aumento de la productividad de los cultivos de cacao  en el Departamento de  Antioquia, en el marco del convenio 20150367 suscrito entre el Ministerio de Agricultura y Desarrollo Rural y el Departamento de Antioquia" </t>
  </si>
  <si>
    <t>0-4790</t>
  </si>
  <si>
    <t>Aunar esfuerzos para “Fortalecimiento a la cadena productiva de la caña panelera en el departamento de Antioquia”, en el marco del convenio 20150367,  celebrado entre el Ministerio de Agricultura y la Secretaria de Agricultura y Desarrollo Rural de Antioquia.</t>
  </si>
  <si>
    <t>Aunar esfuerzos para el fortalecimiento productivo integral, mediante transferencia de tecnología al sector acuícola en el Departamento de Antioquia, en el marco del convenio 20150367, celebrado entre el Ministerio de Agricultura y la Secretaria de Agricultura y Desarrollo Rural de Antioquia.</t>
  </si>
  <si>
    <t>Aunar esfuerzos  para implementar y mejorar  los sistemas productivos agrícolas en frutales y frijol y contribuir a los procesos de certificación en BPA y ecológicas en Hortalizas en el Departamento de Antioquia en el marco del convenio 20150367 celebrado entre el Ministerio de Agricultura y la Secretaria de Agricultura y Desarrollo Rural de Antioquia.</t>
  </si>
  <si>
    <t xml:space="preserve">Aunar esfuerzos para apoyar el fortalecimiento del relevo generacional en la caficultura en el Departamento de Antioquia en el marco del convenio 20150367 suscrito entre el Ministerio de Agricultura y Desarrollo Rural y el Departamento de Antioquia. </t>
  </si>
  <si>
    <t>Aunar esfuerzos para mejorar la productividad de la cadena cárnica porcina mediante la capacitación y transferencia de tecnología en buenas prácticas porcinas (BPP) en el departamento de Antioquia</t>
  </si>
  <si>
    <t>Marcela Inés Vásquez Galvis - marcela.vasquez@antioquia.gov.co - 3839762</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</si>
  <si>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JUAN DE DIOS RIONEGRO</t>
  </si>
  <si>
    <t>Prestación de Servicios de Salud de mediana complejidad y servicios autorizados por la Secretaría Seccional de Salud y Protección Social de Antioquia, dirigidos a la población pobre no cubierta con subsidios a la demanda del Departamento de Antioquia. ESE Hospital la Meceded de Ciudad Bolívar</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</si>
  <si>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Rafael del municipio de Andes</t>
  </si>
  <si>
    <t>Prestación de Servicios de Salud de mediana complejidad y servicios autorizados por la Secretaría Seccional de Salud y Protección Social de Antioquia, dirigidos a la población pobre no cubierta con subsidios a la demanda del Departamento de Antioquia. ESE Hospital Francisco Valderrama de Turbo</t>
  </si>
  <si>
    <t>Prestación de Servicios de Salud de mediana complejidad y servicios autorizados por la Secretaría Seccional de Salud y Protección Social de Antioquia, dirigidos a la población pobre no cubierta con subsidios a la demanda del Departamento de Antioquia. ESE Hospital Venancio Diaz de Sabaneta</t>
  </si>
  <si>
    <t>Prestación de Servicios de Salud mental de acuerdo con el portafolio institucional, dirigidos a la población víctima del conflicto del Departamento de Antioquia. ESE HOSPITAL MENTAL DE ANTIOQUIA</t>
  </si>
  <si>
    <t>7.5 meses</t>
  </si>
  <si>
    <t>Prestar servicios de salud de mediana y alta complejidad POS y NO POS para la población pobre de Antioquia no cubierta con subsidios a la demanda.  SAN VICENTE DE PAUL FUNDACIÓN</t>
  </si>
  <si>
    <t>Prestación de servicios de salud de baja complejidad o de primer nivel de atención para la  población pobre no cubierta con subsidios a la demanda residente en el municipio de Zaragoza</t>
  </si>
  <si>
    <t>Proveer e instalar insumos y equipos necesarios para poner en funcionamiento el sistema de radiocomunicaciones del Departamento y realizar plan de mantenimiento del mismo en los municipios de Turbo, Medellín, Concordia, Yarumal, Dabeiba y Caracolí.</t>
  </si>
  <si>
    <t>Brindar asesoría especializada y capacitación en farmacología y toxicología a los actores del Sistema General de Seguridad Social en Salud y al Centro Regulador de Urgencias, Emergencias y Desastres – CRUE Departamento de Antioquia, para el manejo adecuado de casos de intoxicación por fármacos y tóxicos. Proyecto a desarrollar “Desarrollo de soluciones en ciencia, tecnología e innovación para el asesoramiento especializado en farmacología y toxicología en Medellín, Antioquia, Occidente”</t>
  </si>
  <si>
    <t xml:space="preserve">NA </t>
  </si>
  <si>
    <t>Realizar Mantenimiento general del Avión Cessna 206 con matrícula HK 3657G de propiedad del Departamento - SSSA</t>
  </si>
  <si>
    <t>Realizar Mantenimiento general del Avión Cessna 208B EX con matrícula HK 5116 de propiedad del Departamento - SSSA</t>
  </si>
  <si>
    <t xml:space="preserve">Suministrar combustible jet A1 y avigas 100/130 para las  aeronaves propiedad del Departamento de Antioquia SSSA-PAS. </t>
  </si>
  <si>
    <t>Realizar mantenimiento general del Avión Cessna 208 Grand Caravan EX</t>
  </si>
  <si>
    <t>Prestación de servicios para apoyar la supervisión, seguimiento y control del mantenimiento general de las aeronaves del Departmeno de Antioquia – SSSA.</t>
  </si>
  <si>
    <t>Capacitaciones técnicas del PAS</t>
  </si>
  <si>
    <t>Adquirir tarjetas de recarga para los telefonos satelitales del Programa Aéreo de Salud -SSSA</t>
  </si>
  <si>
    <t>10 días</t>
  </si>
  <si>
    <t>Permitir  el uso y goce en calidad de arrendamiento del Hangar 71 del Aeropuerto Olaya Herrera  del municipio de  Medellín ubicado en la Carrera 67 #1B-15</t>
  </si>
  <si>
    <t>Prestar el servicio de soporte técnico a través del mantenimiento preventivo, correctivo y metrología de los equipos médicos, odontológicos y de emergencia del PAS - SSSA</t>
  </si>
  <si>
    <t>Adquirir e instalar puestos de trabajo y archivadores en las oficinas de Salud Ambiental de los municipios  ubicados en las regiones de Norte, Suroeste, Nordeste, Oriente, Occidente, Bajo Cauca y  Magdalena Medio del Departamento de Antioquia</t>
  </si>
  <si>
    <t xml:space="preserve">Apoyar la Inspección y Vigilancia de la Gestión Interna de Residuos Hospitalarios en establecimientos prestadores de servicios de salud y otras actividades y la vigilancia de la calidad de Agua de Consumo Humano del Departamento en los municipios categorías 4, 5 y 6 </t>
  </si>
  <si>
    <t>Recolectar, transportar y tratar por incineración, estabilización y/o desnaturalización residuos peligrosos producto de actividades de la SSSA</t>
  </si>
  <si>
    <t>Adquirir multímetro y simuladores de cuerpo para medición de variables de operación en los equipos emisores de rayos X utilizados por las instituciones y establecimientos de salud en el Departamento de Antioquia</t>
  </si>
  <si>
    <t>Contratar la realización de las pruebas de control de calidad a equipos de rayos X usados para diagnóstico</t>
  </si>
  <si>
    <t xml:space="preserve">Mínima Cuantía </t>
  </si>
  <si>
    <t xml:space="preserve">Adquirir insumos para la red de microscopia del Departamento de Antioquia </t>
  </si>
  <si>
    <t>Comprar bacillus sphaericus en formulación granulada</t>
  </si>
  <si>
    <r>
      <t xml:space="preserve">Investigar científicamente la aparición de resistencia a los diferentes métodos de control de los criaderos de </t>
    </r>
    <r>
      <rPr>
        <i/>
        <sz val="10"/>
        <rFont val="Arial"/>
        <family val="2"/>
      </rPr>
      <t xml:space="preserve">Aedes aegypti, </t>
    </r>
    <r>
      <rPr>
        <sz val="10"/>
        <rFont val="Arial"/>
        <family val="2"/>
      </rPr>
      <t>como una investigación operativa</t>
    </r>
  </si>
  <si>
    <t>Realizar los análisis de laboratorio para el diagnóstico de la rabia en cerebros caninos, felinos y quirópteros tomados en el Departamento de Antioquia, y realizar pruebas especiales de laboratorio para otros eventos zoonóticos</t>
  </si>
  <si>
    <t>Realizar la vacunación contra la rabia de caninos y felinos en la zona rural del municipio de Ituango</t>
  </si>
  <si>
    <t>Tomar y analizar las muestras de las aguas residuales de los caños colectores de los municipios de Caucasia y Puerto Berrío</t>
  </si>
  <si>
    <t>Adquirir reactivos y suministros para la determinación de características fisicoquímicas en aguas de consumo humano y uso recreativo</t>
  </si>
  <si>
    <t>Adquirir reactivos para la realizacion de análisis fisicoquímico para Espectrofotómetro Digital y Turbidimetro</t>
  </si>
  <si>
    <t>Adquirir equipos y herramientas para determinación de contaminación en tiempo real de origen orgánico en alimentos, aguas, materias primas y superficies</t>
  </si>
  <si>
    <t>Adquirir equipos y herramientas de laboratorio para los análisis bacteriológicos en aguas de consumo humano y fiscioquímico en aguas de uso recreativo</t>
  </si>
  <si>
    <t>Contratar profesional universitario Gerente de Sistemas de Información en Salud para apoyar el programa de farmacodependencia , como soporte de los procesos que por competencia corresponden al Fondo Rotatorio de Estupefacientes de Antioquia</t>
  </si>
  <si>
    <t>Prestar servicios como auxiliar administrativo y de apoyo a la gestión del Fondo Rotatorio del proyecto vigilancia sanitaria de la calidad de los medicamentos y afines en el Departamento de Antioquia</t>
  </si>
  <si>
    <t>Apoyar la gestión y asesoría técnica del programa de Infecciones Asociadas a la Atención en Salud (IAAS) en el Departamento de Antioquia</t>
  </si>
  <si>
    <t xml:space="preserve">Apoyar el seguimiento y evaluación del programa de Infecciones Asociadas a la Atención en Salud (IAAS) en el Departamento de Antioquia </t>
  </si>
  <si>
    <t>Apoyar el fortalecimiento y la gestión de los Programas Control de la Tuberculosis, Eliminación de la Lepra y Programa Ampliado de Inmunizaciones, en el territorio antioqueño</t>
  </si>
  <si>
    <t>Transferencias Nacionales - SGP</t>
  </si>
  <si>
    <t>Apoyar la implementación, monitoreo y evaluación del programa de atención psicosocial y salud integral a víctimas del conflicto armado – PAPSIVI – en el Departamento de Antioquia</t>
  </si>
  <si>
    <t>Contratar los servicios profesionales de una Trabajadora Social para la implementación de Servicios en Salud Amigables para Adolescentes y Jóvenes en el marco del proyecto Fortalecimiento de la  Salud Sexual y Reproductiva en el Departamento de Antioquia</t>
  </si>
  <si>
    <t>Apoyar la Estrategia de Atención Primaria en Salud en las acciones previstas en salud mental en el Departamento de Antioquia</t>
  </si>
  <si>
    <t xml:space="preserve">Conocer el comportamiento reproductivo de las comunidades afrodescendientes de Buchadó (Vigía del Fuerte) y Villa Arabia (Caucasia) del departamento de Antioquia </t>
  </si>
  <si>
    <t>6.5 meses</t>
  </si>
  <si>
    <t xml:space="preserve">Apoyar el desarrollo de acciones de salud pública a cargo del municipio, en el marco de la Estrategia de Atención Primaria en Salud - Corporación de Participación Mixta Instituto Colombiano de Medicina Tropical "Antonio roldán Betancur" - ICMT del municipio de Apartadó </t>
  </si>
  <si>
    <t xml:space="preserve">Apoyar el desarrollo de acciones de salud pública a cargo del municipio, en el marco de la Estrategia de Atención Primaria en Salud. ESE Hospital Pedro Nel Cardona del municipio de Arboletes </t>
  </si>
  <si>
    <t>Apoyar el desarrollo de acciones de salud pública a cargo del municipio, en el marco de la Estrategia de Atención Primaria en Salud - ESE Hospital Francisco Luis Jiménez Martínez del municipio de Carepa</t>
  </si>
  <si>
    <t>Apoyar el desarrollo de acciones de salud pública a cargo del municipio, en el marco de la Estrategia de Atención Primaria. ESE Hospital María Auxiliadora del municipio de Chigorodó</t>
  </si>
  <si>
    <t>Apoyar el desarrollo de acciones de salud pública a cargo del municipio, en el marco de la Estrategia de Atención Primaria en Salud - ESE Hospital San Bartolomé del municipio de Murindó</t>
  </si>
  <si>
    <t>Apoyar el desarrollo de acciones de salud pública a cargo del municipio, en el marco de la Estrategia de Atención Primaria en Salud - ESE Hospital La Anunciación del municipio de Mutatá</t>
  </si>
  <si>
    <t>Apoyar el desarrollo de acciones de salud pública a cargo del municipio, en el marco de la Estrategia de Atención Primaria en Salud - ESE Hospital San Sebastián de Urabá del municipio de Necoclí</t>
  </si>
  <si>
    <t>Apoyar el desarrollo de acciones de salud pública a cargo del municipio, en el marco de la Estrategia de Atención Primaria en Salud. ESE Hospital Héctor Abada Gómez del municipio de San Juan de Urabá</t>
  </si>
  <si>
    <t>Apoyar el desarrollo de acciones de salud pública a cargo del municipio, en el marco de la Estrategia de Atención Primaria en Salud - ESE Hospital Óscar Emiro Vergara Cruz del municipio de San Pedro de Urabá</t>
  </si>
  <si>
    <t>Apoyar el desarrollo de acciones de salud pública a cargo del municipio, en el marco de la Estrategia de Atención Primaria en Salud - ESE Hospital Francisco Valderrama del municipio de Turbo</t>
  </si>
  <si>
    <t>Apoyar el desarrollo de acciones de salud pública a cargo del municipio, en el marco de la Estrategia de Atención Primaria en Salud. ESE Hospital Atrato Medio Antioqueño del municipio de Vigia del Fuerte</t>
  </si>
  <si>
    <t>Apoyar el desarrollo de acciones de salud pública a cargo del municipio, en el marco de la Estrategia de Atención Primaria en Salud - ESE Hospital Nuestra Señora del Perpetuo Socorro del municipio de Dabeiba</t>
  </si>
  <si>
    <t>Apoyar el desarrollo de acciones de salud pública a cargo del municipio, en el marco de la Estrategia de Atención Primaria en Salud - ESE Hospital maría Antonia Toro de Elejalde del municipio de Frontino</t>
  </si>
  <si>
    <t>Apoyar el desarrollo de acciones de salud pública a cargo del municipio, en el marco de la Estrategia de Atención Primaria en Salud en el municipio de Nechí</t>
  </si>
  <si>
    <t>Apoyar el desarrollo de acciones de salud pública a cargo del municipio, en el marco de la Estrategia de Atención Primaria en Salud. Corporación IPS Camacol Coodan del municipio de Zaragoza</t>
  </si>
  <si>
    <t>Apoyar el desarrollo de acciones de salud pública a cargo del municipio, en el marco de la Estrategia de Atención Primaria en Salud - ESE Hospital Nuestra Señora del Carmen del municipio de El Bagre</t>
  </si>
  <si>
    <t>Apoyar el desarrollo de acciones de salud pública a cargo del municipio, en el marco de la Estrategia de Atención Primaria en Salud - ESE Hospital San Juan de Dios del municipio de Valparaiso</t>
  </si>
  <si>
    <t>Apoyar el desarrollo de acciones de salud pública a cargo del municipio, en el marco de la Estrategia de Atención Primaria en Salud - ESE Hospital Iván Restrepo Gómez del municipio de Urrao</t>
  </si>
  <si>
    <t>Apoyar el desarrollo de acciones de salud pública a cargo del municipio, en el marco de la Estrategia de Atención Primaria en Salud - ESE Hospital Gabriel Peláez Montoya del municipio de Jardín</t>
  </si>
  <si>
    <t>Apoyar el desarrollo de acciones de salud pública a cargo del municipio, en el marco de la Estrategia de Atención Primaria en Salud - ESE Hospital San Juan de Dios del municipio de Támesis</t>
  </si>
  <si>
    <t>Apoyar el desarrollo de acciones de salud pública a cargo del municipio, en el marco de la Estrategia de Atención Primaria en Salud - ESE Hospital La Merced del municipio de Ciudad Bolívar</t>
  </si>
  <si>
    <t xml:space="preserve">Apoyar el desarrollo de acciones de salud pública a cargo del municipio, en el marco de la Estrategia de Atención Primaria en Salud - ESE Hospital San Vicente de Pául del municipio de Pueblorrico </t>
  </si>
  <si>
    <t>Apoyar el desarrollo de acciones de salud pública a cargo del municipio, en el marco de la Estrategia de Atención Primaria en Salud - ESE San Juan de Dios del municipio de Segovia</t>
  </si>
  <si>
    <t>Apoyar el desarrollo de acciones de salud pública a cargo del municipio, en el marco de la Estrategia de Atención Primaria en Salud -  ESE Hospital San Juan de Dios del municipio de El Peñol</t>
  </si>
  <si>
    <t>Apoyar el desarrollo de acciones de salud pública a cargo del municipio, en el marco de la Estrategia de Atención Primaria en Salud - ESE Hospital nuestra Señora de la Calendaria del municipio de Guarne</t>
  </si>
  <si>
    <t xml:space="preserve">Apoyar el desarrollo de acciones de salud pública a cargo del municipio, en el marco de la Estrategia de Atención Primaria en Salud. ESE Hospital San Roque del municipio de La Unión </t>
  </si>
  <si>
    <t xml:space="preserve">Apoyar el desarrollo de acciones de salud pública a cargo del municipio, en el marco de la Estrategia de Atención Primaria en Salud en el municipio de Tarazá </t>
  </si>
  <si>
    <t>Apoyar el desarrollo de acciones de salud pública a cargo del municipio, en el marco de la Estrategia de Atención Primaria en Salud ESE Hospital Francisco Eladio Barrera del municipio de Don Matías</t>
  </si>
  <si>
    <t>Apoyar el desarrollo de acciones de salud pública a cargo del municipio, en el marco de la Estrategia de Atención Primaria en Salud ESE Hospital San Vicente de Pául del municipio de Remedios</t>
  </si>
  <si>
    <t>Apoyar el desarrollo de acciones de salud pública a cargo del municipio, en el marco de la Estrategia de Atención Primaria en Salud - ESE Hospital Isabel la Católica del municipio de Cáceres</t>
  </si>
  <si>
    <t>Apoyar el desarrollo de acciones de salud pública a cargo del municipio, en el marco de la Estrategia de Atención Primaria en Salud - ESE Hospital Presbítero Luis Felipe Arbeláez del municipio de Alejandría</t>
  </si>
  <si>
    <t>Apoyar el desarrollo de acciones de salud pública a cargo del municipio, en el marco de la Estrategia de Atención Primaria en Salud - ESE Hospital San Juan de Dios del municipio de Cocorná</t>
  </si>
  <si>
    <t>Apoyar el desarrollo de acciones de salud pública a cargo del municipio, en el marco de la Estrategia de Atención Primaria en Salud - ESE Hospital San Rafael del municipio de Jericó</t>
  </si>
  <si>
    <t>Apoyar el desarrollo de acciones de salud pública a cargo del municipio, en el marco de la Estrategia de Atención Primaria en Salud - ESE Hospital Santa María del municipio de Santa Bárbara</t>
  </si>
  <si>
    <t>Apoyar el desarrollo de acciones de salud pública a cargo del municipio, en el marco de la Estrategia de Atención Primaria en Salud - ESE Hospital San Juan de Dios del municipio de Anorí</t>
  </si>
  <si>
    <t>Apoyar el desarrollo de acciones de salud pública a cargo del municipio, en el marco de la Estrategia de Atención Primaria en Salud - ESE Hospital El Carmen del municipio de Amalfi</t>
  </si>
  <si>
    <t>Apoyar el desarrollo de acciones de salud pública a cargo del municipio, en el marco de la Estrategia de Atención Primaria en Salud - ESE Hospital San Isidro del municipio de Giraldo</t>
  </si>
  <si>
    <t>Apoyar el desarrollo de acciones de salud pública a cargo del municipio, en el marco de la Estrategia de Atención Primaria en Salud - ESE Hospital San Juan de Dios del municipio de Marinilla</t>
  </si>
  <si>
    <t>Apoyar el desarrollo de acciones de salud pública a cargo del municipio, en el marco de la Estrategia de Atención Primaria en Salud - ESE Hospital San José del municipio de Salgar</t>
  </si>
  <si>
    <t>Apoyar el desarrollo de acciones de salud pública a cargo del municipio, en el marco de la Estrategia de Atención Primaria en Salud - ESE Hospital San Luis Beltrán del municipio de San Jerónimo</t>
  </si>
  <si>
    <t>Apoyar el desarrollo de acciones de salud pública a cargo del municipio, en el marco de la Estrategia de Atención Primaria en Salud - ESE Hospital San Juan de Dios del municipio de Titiribí</t>
  </si>
  <si>
    <t>Apoyar el desarrollo de acciones de salud pública a cargo del municipio, en el marco de la Estrategia de Atención Primaria en Salud - ESE Hospital Nuestra Señora de Guadalupe del municipio de Guadalupe</t>
  </si>
  <si>
    <t>Apoyar el desarrollo de acciones de salud pública a cargo del municipio, en el marco de la Estrategia de Atención Primaria en Salud - ESE Hospital Antonio Roldán Betancur del municipio de La Pintada</t>
  </si>
  <si>
    <t>Apoyar el desarrollo de acciones de salud pública a cargo del municipio, en el marco de la Estrategia de Atención Primaria en Salud - ESE Hospital San Martín de Porres del municipio de Armenia</t>
  </si>
  <si>
    <t>Apoyar el desarrollo de acciones de salud pública a cargo del municipio, en el marco de la Estrategia de Atención Primaria en Salud - ESE Hospital San Rafael del municipio de Andes</t>
  </si>
  <si>
    <t>Apoyar el desarrollo de acciones de salud pública a cargo del municipio, en el marco de la Estrategia de Atención Primaria en Salud - ESE Hospital San Antonio del municipio de Betania</t>
  </si>
  <si>
    <t>Apoyar el desarrollo de acciones de salud pública a cargo del municipio, en el marco de la Estrategia de Atención Primaria en Salud - ESE Guillermo Gaviria Correa del municipio Caicedo</t>
  </si>
  <si>
    <t xml:space="preserve">Apoyar el desarrollo de acciones de salud pública a cargo del municipio, en el marco de la Estrategia de Atención Primaria en Salud - ESE Hospital Germán Vélez Gutiérrez del municipio de Betulia </t>
  </si>
  <si>
    <t xml:space="preserve">Apoyar el desarrollo de acciones de salud pública a cargo del municipio, en el marco de la Estrategia de Atención Primaria en Salud - ESE Hospital San Antonio del municipio de Caramanta </t>
  </si>
  <si>
    <t xml:space="preserve">Apoyar el desarrollo de acciones de salud pública a cargo del municipio, en el marco de la Estrategia de Atención Primaria en Salud - ESE Hospital San Juan de Dios del municipio del Carmen de Viboral </t>
  </si>
  <si>
    <t>Apoyar el desarrollo de acciones de salud pública a cargo del municipio, en el marco de la Estrategia de Atención Primaria en Salud - ESE Hospital San Rafael del municipio de Carolina del Príncipe</t>
  </si>
  <si>
    <t xml:space="preserve">Apoyar el desarrollo de acciones de salud pública a cargo del municipio, en el marco de la Estrategia de Atención Primaria en Salud - ESE Hospital José María Córdoba del municipio de Concepción </t>
  </si>
  <si>
    <t>Apoyar el desarrollo de acciones de salud pública a cargo del municipio, en el marco de la Estrategia de Atención Primaria en Salud - ESE Hospital San Juan de Dios del municipio de Santuario</t>
  </si>
  <si>
    <t xml:space="preserve">Apoyar el desarrollo de acciones de salud pública a cargo del municipio, en el marco de la Estrategia de Atención Primaria en Salud - ESE Hospital Pbro. Emigidio Palacio del municipio de Entrerríos </t>
  </si>
  <si>
    <t xml:space="preserve">Apoyar el desarrollo de acciones de salud pública a cargo del municipio, en el marco de la Estrategia de Atención Primaria en Salud - ESE Hospital Santa Lucía del municipio de Fredonia </t>
  </si>
  <si>
    <t>Apoyar el desarrollo de acciones de salud pública a cargo del municipio, en el marco de la Estrategia de Atención Primaria en Salud - ESE Hospital San Rafael del municipio de Heliconia</t>
  </si>
  <si>
    <t>Apoyar el desarrollo de acciones de salud pública a cargo del municipio, en el marco de la Estrategia de Atención Primaria en Salud - ESE Hospital San Juan del Suroeste del municipio de Hispania</t>
  </si>
  <si>
    <t>Apoyar el desarrollo de acciones de salud pública a cargo del municipio, en el marco de la Estrategia de Atención Primaria en Salud - ESE Hospital Marco A. Cardona del municipio de Maceo</t>
  </si>
  <si>
    <t>Apoyar el desarrollo de acciones de salud pública a cargo del municipio, en el marco de la Estrategia de Atención Primaria en Salud - ESE Hospital Pbro. Alonso María Giraldo del municipio de San Rafael</t>
  </si>
  <si>
    <t>Apoyar el desarrollo de acciones de salud pública a cargo del municipio, en el marco de la Estrategia de Atención Primaria en Salud - ESE Hospital San Juan de Dios del municipio de Sonsón</t>
  </si>
  <si>
    <t>Apoyar el desarrollo de acciones de salud pública a cargo del municipio, en el marco de la Estrategia de Atención Primaria en Salud - ESE Hospital San Pablo del municipio de Tarso</t>
  </si>
  <si>
    <t>Apoyar el desarrollo de acciones de salud pública a cargo del municipio, en el marco de la Estrategia de Atención Primaria en Salud - ESE Hospital La Misericordia del municipio de Angelópolis</t>
  </si>
  <si>
    <t>Apoyar el desarrollo de acciones de salud pública a cargo del municipio, en el marco de la Estrategia de Atención Primaria en Salud - ESE Hospital Nuestra Señora del Rosario del municipio de Belmira</t>
  </si>
  <si>
    <t>Apoyar el desarrollo de acciones de salud pública a cargo del municipio, en el marco de la Estrategia de Atención Primaria en Salud - ESE Hospital La Inmaculada del municipio de Guatapé</t>
  </si>
  <si>
    <t>Apoyar el desarrollo de acciones de salud pública a cargo del municipio, en el marco de la Estrategia de Atención Primaria en Salud - ESE Hospital San Joaquín del municipio de Nariño</t>
  </si>
  <si>
    <t>Apoyar el desarrollo de acciones de salud pública a cargo del municipio, en el marco de la Estrategia de Atención Primaria en Salud - ESE Hospital San Carlos del municipio de Cañasgordas</t>
  </si>
  <si>
    <t>Apoyar el desarrollo de acciones de salud pública a cargo del municipio, en el marco de la Estrategia de Atención Primaria en Salud - ESE Hospital San Vicente de Paúl del municipio de San Carlos</t>
  </si>
  <si>
    <t>Apoyar el desarrollo de acciones de salud pública a cargo del municipio, en el marco de la Estrategia de Atención Primaria en Salud - ESE Hospital San Juan de Dios del municipio de Abejorral</t>
  </si>
  <si>
    <t>Apoyar el desarrollo de acciones de salud pública a cargo del municipio, en el marco de la Estrategia de Atención Primaria en Salud - ESE Hospital Tobías Puerta del municipio de Uramita</t>
  </si>
  <si>
    <t>Apoyar el desarrollo de acciones de salud pública a cargo del municipio, en el marco de la Estrategia de Atención Primaria en Salud - ESE Hospital San Rafael del municipio de Venecia</t>
  </si>
  <si>
    <t>Apoyar el desarrollo de acciones de salud pública a cargo del municipio, en el marco de la Estrategia de Atención Primaria en Salud - ESE Hospital La Misericordia del municipio de Yalí</t>
  </si>
  <si>
    <t>Apoyar el desarrollo de acciones de salud pública a cargo del municipio, en el marco de la Estrategia de Atención Primaria en Salud - ESE Hospital San Rafael del municipio de San Luis</t>
  </si>
  <si>
    <t>Apoyar el desarrollo de acciones de salud pública a cargo del municipio, en el marco de la Estrategia de Atención Primaria en Salud - ESE Hospital San Francisco de Asis del municipio de Anzá</t>
  </si>
  <si>
    <t>Apoyar el desarrollo de acciones de salud pública a cargo del municipio, en el marco de la Estrategia de Atención Primaria en Salud - ESE Hospital San Camilo de Lelis del municipio de Vegachí</t>
  </si>
  <si>
    <t>Apoyar el desarrollo de acciones de salud pública a cargo del municipio, en el marco de la Estrategia de Atención Primaria en Salud - ESE Hospital Santa Gertrudis del municipio de Envigado</t>
  </si>
  <si>
    <t>Apoyar el desarrollo de acciones de salud pública a cargo del municipio, en el marco de la Estrategia de Atención Primaria en Salud - ESE Hospital San Rafael del municipio de Girardota</t>
  </si>
  <si>
    <t>Apoyar el desarrollo de acciones de salud pública a cargo del municipio, en el marco de la Estrategia de Atención Primaria en Salud - ESE Hospital San Julián del municipio de Argelia</t>
  </si>
  <si>
    <t>Apoyar el desarrollo de acciones de salud pública a cargo del municipio, en el marco de la Estrategia de Atención Primaria en Salud - ESE Hospital San Antonio del municipio de Cisneros</t>
  </si>
  <si>
    <t>Apoyar el desarrollo de acciones de salud pública a cargo del municipio, en el marco de la Estrategia de Atención Primaria en Salud - ESE Hospital Horacio Muñoz Suescún del municipio de Sopetrán</t>
  </si>
  <si>
    <t>Apoyar el desarrollo de acciones de salud pública a cargo del municipio, en el marco de la Estrategia de Atención Primaria en Salud - ESE Hospital San Juan de Dios del municipio de Concordia</t>
  </si>
  <si>
    <t>Apoyar el desarrollo de acciones de salud pública a cargo del municipio, en el marco de la Estrategia de Atención Primaria en Salud - ESE Hospital San Antonio del municipio de Montebello</t>
  </si>
  <si>
    <t>Apoyar el desarrollo de acciones de salud pública a cargo del municipio, en el marco de la Estrategia de Atención Primaria en Salud - ESE Hospital San Rafael del municipio de Yolombó</t>
  </si>
  <si>
    <t>Apoyar el desarrollo de acciones de salud pública a cargo del municipio, en el marco de la Estrategia de Atención Primaria en Salud - ESE Hospital Laureano Pino del municipio de San José de la Montaña</t>
  </si>
  <si>
    <t>Apoyar el desarrollo de acciones de salud pública a cargo del municipio, en el marco de la Estrategia de Atención Primaria en Salud - ESE Hospital Padre Clemente Giraldo del municipio de Granada</t>
  </si>
  <si>
    <t>Apoyar el desarrollo de acciones de salud pública a cargo del municipio, en el marco de la Estrategia de Atención Primaria en Salud - ESE Hospital San Fernando del municipio de Amagá</t>
  </si>
  <si>
    <t>Apoyar el desarrollo de acciones de salud pública a cargo del municipio, en el marco de la Estrategia de Atención Primaria en Salud - ESE Hospital San Roque del municipio de San Roque</t>
  </si>
  <si>
    <t>Apoyar el desarrollo de acciones de salud pública a cargo del municipio, en el marco de la Estrategia de Atención Primaria en Salud - ESE Hospital San Rafael del municipio de Ebéjico</t>
  </si>
  <si>
    <t>Apoyar el desarrollo de acciones de salud pública a cargo del municipio, en el marco de la Estrategia de Atención Primaria en Salud - ESE Hospital San Francisco de Asis del municipio de San Francisco</t>
  </si>
  <si>
    <t>Apoyar el desarrollo de acciones de salud pública a cargo del municipio, en el marco de la Estrategia de Atención Primaria en Salud - ESE Hospital San X del municipio de Caracolí</t>
  </si>
  <si>
    <t>Apoyar el desarrollo de acciones de salud pública a cargo del municipio, en el marco de la Estrategia de Atención Primaria en Salud - ESE Hospital San Vicente de Paúl del municipio de Barbosa</t>
  </si>
  <si>
    <t>Apoyar el desarrollo de acciones de salud pública a cargo del municipio, en el marco de la Estrategia de Atención Primaria en Salud - ESE Hospital Octavio Olivares del municipio de Puerto Nare</t>
  </si>
  <si>
    <t>Apoyar el desarrollo de acciones de salud pública a cargo del municipio, en el marco de la Estrategia de Atención Primaria en Salud - ESE Hospital La Estrella  del municipio de La Estrella</t>
  </si>
  <si>
    <t>Apoyar el desarrollo de acciones de salud pública a cargo del municipio, en el marco de la Estrategia de Atención Primaria en Salud - ESE Hospital La Sagrada Familia  del municipio de Campamento</t>
  </si>
  <si>
    <t>Apoyar el desarrollo de acciones de salud pública a cargo del municipio, en el marco de la Estrategia de Atención Primaria en Salud - ESE Hospital San Vicente de Paúl  del municipio de Caldas</t>
  </si>
  <si>
    <t>Apoyar el desarrollo de acciones de salud pública a cargo del municipio, en el marco de la Estrategia de Atención Primaria en Salud - ESE Hospital Santa Isabel  del municipio de San Pedro de los Milagros</t>
  </si>
  <si>
    <t>Apoyar el desarrollo de acciones de salud pública a cargo del municipio, en el marco de la Estrategia de Atención Primaria en Salud - ESE Hospital Santa Isabel  del municipio de Gómez Plata</t>
  </si>
  <si>
    <t>Apoyar el desarrollo de acciones de salud pública a cargo del municipio, en el marco de la Estrategia de Atención Primaria en Salud - ESE Hospital Santa Margarita del municipio de Copacabana</t>
  </si>
  <si>
    <t>Apoyar el desarrollo de acciones de salud pública a cargo del municipio, en el marco de la Estrategia de Atención Primaria en Salud - ESE Hospital San Rafael del municipio de Santo Domingo</t>
  </si>
  <si>
    <t>Aunar esfuerzos para desarrollar la estrategia de Atención Primaria en Salud en el asentamiento altos de oriente 2, vereda Granizal del municipio de Bello</t>
  </si>
  <si>
    <t>Desarrollar la segunda etapa del Proyecto “Implementación de Espacios Físicos Adecuados Para el Mejoramiento de la Calidad de Vida del Adulto Mayor de Briceño año 2015”</t>
  </si>
  <si>
    <t>Desarrollar la segunda etapa del Proyecto “Implementación de espacios físicos adecuados para el mejoramiento de la calidad de vida del adulto mayor de San Pedro de los Milagros año 2015”</t>
  </si>
  <si>
    <t>Prestar servicios profesionales para apoyar la implementación y fortalecimiento en los municipios de Antioquia del programa Antioquia Sexualmente Diversa bajo el marco de Atención Primaria en Salud</t>
  </si>
  <si>
    <t>Apoyar la gestión del Sistema de Vigilancia en Salud Pública en relación con el evento de fluorosis dental en el municipio de Andes</t>
  </si>
  <si>
    <t>60 días</t>
  </si>
  <si>
    <t>Arrendar el bien inmueble para el funcionamiento del Laboratorio Departamental de Salud Pública</t>
  </si>
  <si>
    <t>Suministrar reactivos (estuches de sueros y células) para cumplir actividades del control de calidad a la red de bancos de sangre y servicios de transfusión del Departamento de Antioquia, que por competencia le corresponde a la SSSA</t>
  </si>
  <si>
    <t>Brindar apoyo logístico para actividades de asesoría y asistencia técnica del Laboratorio Departamental de la SSSA</t>
  </si>
  <si>
    <t>Suministrar reactivos de ELISA para la vigilancia serológica de virus chinkungunya en el Laboratorio Departamental de Salud Pública</t>
  </si>
  <si>
    <t>Suministrar reactivos para realizar el disgnóstico de tosferina mediante la prueba de reacción en cadena de la polimerasa en tiempo real (PCR)</t>
  </si>
  <si>
    <t>Prestar los servicios profesionales como bacteriólogo para apoyo en la vigilancia en salud pública del virus Chikungunya en el Departamento de Antioquia</t>
  </si>
  <si>
    <t>Prestar servicios profesionales y de apoyo a la gestión en el área financiera y contable para la implementación y fortalecimiento de la Red de servicios en el Departamento de Antioquia</t>
  </si>
  <si>
    <t xml:space="preserve">Prestar servicios profesionales y de apoyo a la gestión en el área de ingeniería biomédica para la implementación y fortalecimiento de la Red de servicios en el Departamento de Antioquia. </t>
  </si>
  <si>
    <t>Prestar servicios profesionales y de apoyo a la gestión en el área de Arquitectura para la implementación y fortalecimiento de la Red de Servicios en el Departamento de Antioquia</t>
  </si>
  <si>
    <t>Cooperar para la implementación del servicio de telemedicina en la ESE Hospital Antonio Roldán Betancur del municipio de La Pintada</t>
  </si>
  <si>
    <t>Cooperar para la implementación del servicio de telemedicina en la ESE Hospital San Juan de Dios del municipio de Ituango</t>
  </si>
  <si>
    <t>Cooperar para la implementación del servicio de telemedicina en la ESE Hospital San Vicente de Paúl del municipio de Remedios</t>
  </si>
  <si>
    <t>Financiar el proyecto “Adecuación de la infraestructura para el servicio de rayos X de la ESE Hospital Pbro Alonso Maria Giraldo, del municipio de San Rafael”</t>
  </si>
  <si>
    <t xml:space="preserve">Financiar el proyecto “Adecuación de la infraestructura para el servicio de rayos X del hospital de Puerto Triunfo” </t>
  </si>
  <si>
    <t>Financiar el proyecto “Ampliación del servicio de urgencias de la ESE Hospital la Sagrada Familia del municipio de Campamento”</t>
  </si>
  <si>
    <t>Financiar el proyecto “Reparación de la red de aguas lluvias y los techos de la ESE Hospital Octavio Olivares del municipio de Puerto Nare – Antioquia, Etapa 2”</t>
  </si>
  <si>
    <t>Financiar la ejecución del proyecto “Reparación de la red eléctrica de la ESE Hospital San Antonio del municipio de Betania”</t>
  </si>
  <si>
    <t>Financiar el proyecto “Construcción de la etapa 1 de un bloque de dos pisos para Promoción y Prevención de la ESE Hospital San Antonio del municipio de Montebello”</t>
  </si>
  <si>
    <t>Financiar el proyecto “Construcción de la etapa 1 de un bloque de dos pisos para Promoción y Prevención de la ESE Hospital Antonio Roldán Betancur del municipio de la Pintada”</t>
  </si>
  <si>
    <t>Financiar el proyecto “Ampliación del servicio de urgencias de la ESE Hospital Santa Isabel del municipio de San Pedro de los Milagros”</t>
  </si>
  <si>
    <t>Financiar el proyecto “Reparación de techos de la ESE Hospital San Bartolomé del municipio de Murindó”</t>
  </si>
  <si>
    <t>Financiar el proyecto “Reparación de red de alcantarillado de la ESE Hospital San Antonio”, a cargo de la ESE Hospital del municipio de Caramanta</t>
  </si>
  <si>
    <t>Financiar el proyecto “Reparación parcial de techos y red de aguas lluvias de la ESE Hospital San Roque del municipio de La Unión”</t>
  </si>
  <si>
    <t>Financiar el proyecto “Reparación de techos de la ESE Hospital San Joaquín del municipio de Nariño”</t>
  </si>
  <si>
    <t>Fiananciar el proyecto "Construcción del puesto de salud del corregimiento de Puntas de Ocaidó del municipio de Urrao - Antioquia" a cargo de la ESE Hospital Iván Restrepo Gómez del mismo municipio</t>
  </si>
  <si>
    <t>Fiananciar el proyecto "Remodelación de los pisos de las áreas de consulta externa y adminisiones de la ESE Hospital San Pío X del municipio de Caracolí Antioquia"</t>
  </si>
  <si>
    <t>Recursos EPM</t>
  </si>
  <si>
    <t>Cooperar para la adquisición de equipo biomédico en la ESE Hospital San Juan de Dios del municipio de Santa Fé de Antioquia, según lo concertado en las mesas temáticas de la línea de salud del Plan Integral Hidroeléctrica Ituango, en desarrollo del convenio suscrito entre las Empresas Públicas de Medellín E.S.P y la Secretaría Seccional de Salud y Protección Social de Antioquia</t>
  </si>
  <si>
    <t>Financiar el proyecto “Mantenimiento de techos de la ESE Hospital San Francisco del municipio de Peque”</t>
  </si>
  <si>
    <t>Financiar la remodelación y adecuación del laboratorio clínico de la ESE Hospital El Sagrado Corazón del municipio de Briceño - Antioquia, según lo concertado en las mesas temáticas de la línea de salud del Plan Integral Hidroeléctrica Ituango, en desarrollo del convenio interadministrativo suscrito entre las Empresas Públicas de Medellín E.S.P. y la Secretaría Seccional de Salud y Protección Social de Antioquia</t>
  </si>
  <si>
    <t>Cooperar para  la adquisición, implementación e instalación  de la licencia de uso a perpetuidad  del módulo de historia clínica del software XENCO versión SX, en la ESE Hospital Francisco Luis Jiménez Martínez del municipio de Carepa</t>
  </si>
  <si>
    <t xml:space="preserve">Prestar servicios profesionales y de apoyo a la gestión en el área administrador de servicios de salud del registro especial de prestadores de servicios de salud para la implementación y fortalececimiento del SOGC </t>
  </si>
  <si>
    <t>Prestar los servicios profesionales y de apoyo a la gestión en el área del derecho para la implementación  del SOGC en la asesoría trámite de los procedimientos legales de competencia de la Dirección de Calidad y Red de Servicios</t>
  </si>
  <si>
    <t>Prestar los servicios profesionales y de apoyo a la gestión en el área de optometría para la implementación  y fortalecimiento del SOGC</t>
  </si>
  <si>
    <t>Realizar el seguimiento y evaluación al cumplimiento de los compromisos adquiridos en los Pactos por la Calidad y la Transparencia en el Sector Salud, y  a los criterios para el otorgamiento del Premio a la Gestión Transparente Antioquia Sana, dirigido a las Empresas Sociales del Estado del departamento de Antioquia</t>
  </si>
  <si>
    <t>Adquirir e instalar dispositivos y equipos médicos industriales en la red pública de hospitales del departamento de Antioquia</t>
  </si>
  <si>
    <t xml:space="preserve">Prestar servicio de operación integral de eventos y actos públicos institucionales que la Secretaría de Salud y Protección Social de Antioquia requiera en los 125 municipios de Antioquia </t>
  </si>
  <si>
    <t xml:space="preserve">Prestar servicio de operación integral de eventos y actos públicos institucionales que la Secretaría de Salud y Protección Social de Antioquia requiera en Medellín y en el Área Metropolitana </t>
  </si>
  <si>
    <t>Prestar servicios de creación, diseño, producción, emisión y publicación de material audiovisual y escrito para las campañas de comunicación y educación de la Secretaría de Salud y Protección Social de Antioquia</t>
  </si>
  <si>
    <t>Adquisición y renovación de dispositivos de red, comunicaciones y atención de riesgos de seguridad</t>
  </si>
  <si>
    <t>Adquisición de certificados SSL para sitios Web</t>
  </si>
  <si>
    <t>Divulgación y publicación del diagnóstico de la situación de salud del departamento 2014</t>
  </si>
  <si>
    <t>Apoyo a la gestión mediante uso de una solución informática que incluya la plataforma de software @STAT y el hardware, para la administración de información relacionada con la “Historia familiar” utilizada por la Estrategia de Atención Primaria en Salud del Departamento de Antioquia</t>
  </si>
  <si>
    <t>Prestar servicios de apoyo a la gestión mediante la realización de publicaciones en prensa</t>
  </si>
  <si>
    <t>Prestar servicio de formación y desarrollo deportiva a los servidores públicos adscritos al Departamento de Antioquia - SSSA y sus beneficiarios directos</t>
  </si>
  <si>
    <t>Promover y ejecutar la participacion de los servidores publicos y sus beneficiarios directos en los programas culturales o lúdicos, que permitan generar espacios de esparcimiento, integración y aprovechamiento del tiempo libre</t>
  </si>
  <si>
    <t>Apoyar las actividades necesarias para el desarrollo del proceso de cuotas partes pensionales de la Secretaria Seccional de Salud y Protección Social de Antioquia</t>
  </si>
  <si>
    <t>Apoyar las actividades del área financiera de la Secretaría Seccional de Salud y Protección Social de Antioquia</t>
  </si>
  <si>
    <t>Prestar servicios profesionales y de apoyo a la gestión para ejercer la defensa judicial del Departamento de Antioquia – Secretaría Seccional de Salud y Protección Social de Antioquia, en el proceso judicial instaurado por la Caja de Compensación Familiar de Antioquia – COMFAMA</t>
  </si>
  <si>
    <t>50192900</t>
  </si>
  <si>
    <t>Convenio Interadministrativo de Asociacion (Ley 489/1998)</t>
  </si>
  <si>
    <t xml:space="preserve"> Aunar esfuerzos para mejorar el nivel productivo de la caña panelera, a través del apoyo en asistencia técnica y sostenimiento de cultivos, a las asociaciones de productores del Nordeste y Magdalena Medio.
Convenio 2015AS180005</t>
  </si>
  <si>
    <t>si</t>
  </si>
  <si>
    <t>44101509 56101543</t>
  </si>
  <si>
    <t>25101500 25101600 25101700</t>
  </si>
  <si>
    <t>24122000 24122003</t>
  </si>
  <si>
    <t>44102404 44102408 44102409 23151900</t>
  </si>
  <si>
    <t>12171703 47131800</t>
  </si>
  <si>
    <t>51131605 12352300 12352106 12171506</t>
  </si>
  <si>
    <t>46191505 46191610 46191608 46182505 73152101</t>
  </si>
  <si>
    <t>93141506 53102710 53101502 53101504 53111902 53111901</t>
  </si>
  <si>
    <t>53131608 53131626</t>
  </si>
  <si>
    <t>42171917 42172001</t>
  </si>
  <si>
    <t>46181504 46181509 46181902 46181802 46181504 46181501 46181604</t>
  </si>
  <si>
    <t>46191601 72101516</t>
  </si>
  <si>
    <t>80111620 80111602 80111603</t>
  </si>
  <si>
    <t>82121503 82121504 82121505 82121506 82121507</t>
  </si>
  <si>
    <t>93141514 86101710</t>
  </si>
  <si>
    <t>86121503 94131805</t>
  </si>
  <si>
    <t>86131902 86131901 86131903</t>
  </si>
  <si>
    <t>84131601 84131602 84131603</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</si>
</sst>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quot;$&quot;\ #,##0"/>
    <numFmt numFmtId="166" formatCode="_(&quot;$&quot;\ * #,##0_);_(&quot;$&quot;\ * \(#,##0\);_(&quot;$&quot;\ * &quot;-&quot;??_);_(@_)"/>
    <numFmt numFmtId="167" formatCode="mmmm"/>
    <numFmt numFmtId="168" formatCode="#,###.0\ &quot;MESES&quot;"/>
    <numFmt numFmtId="169" formatCode="_ * #,##0.00_ ;_ * \-#,##0.00_ ;_ * &quot;-&quot;??_ ;_ @_ "/>
    <numFmt numFmtId="170" formatCode="_-* #,##0\ _€_-;\-* #,##0\ _€_-;_-* &quot;-&quot;??\ _€_-;_-@_-"/>
    <numFmt numFmtId="171" formatCode="m/d/yyyy"/>
    <numFmt numFmtId="172" formatCode="dd/mm/yyyy;@"/>
    <numFmt numFmtId="173" formatCode="_-[$$-409]* #,##0_ ;_-[$$-409]* \-#,##0\ ;_-[$$-409]* &quot;-&quot;??_ ;_-@_ "/>
    <numFmt numFmtId="174" formatCode="#,##0_ ;[Red]\-#,##0\ "/>
    <numFmt numFmtId="175" formatCode="0;00"/>
    <numFmt numFmtId="176" formatCode="[$-C0A]d\-mmm\-yy;@"/>
    <numFmt numFmtId="177" formatCode="0\ &quot;Meses&quot;"/>
    <numFmt numFmtId="178" formatCode="0.0"/>
    <numFmt numFmtId="179" formatCode="&quot;$&quot;\ #,##0;00"/>
    <numFmt numFmtId="180" formatCode="[$$-240A]\ #,##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 numFmtId="186" formatCode="[$-240A]hh:mm:ss\ AM/PM"/>
    <numFmt numFmtId="187" formatCode="0.0%"/>
    <numFmt numFmtId="188" formatCode="&quot;$&quot;\ #,##0;[Red]&quot;$&quot;\ \-#,##0"/>
    <numFmt numFmtId="189" formatCode="[$$-240A]\ #,##0.00"/>
    <numFmt numFmtId="190" formatCode="#,##0_-;#,##0\-;&quot; &quot;"/>
    <numFmt numFmtId="191" formatCode="_-&quot;$&quot;* #,##0_-;\-&quot;$&quot;* #,##0_-;_-&quot;$&quot;* &quot;-&quot;??_-;_-@_-"/>
    <numFmt numFmtId="192" formatCode="mmm/yyyy"/>
    <numFmt numFmtId="193" formatCode="0########"/>
    <numFmt numFmtId="194" formatCode="_([$$-240A]\ * #,##0_);_([$$-240A]\ * \(#,##0\);_([$$-240A]\ * &quot;-&quot;??_);_(@_)"/>
    <numFmt numFmtId="195" formatCode="[$-C0A]dd\-mmm\-yy;@"/>
    <numFmt numFmtId="196" formatCode="&quot;$&quot;\ #,##0.00"/>
  </numFmts>
  <fonts count="72">
    <font>
      <sz val="11"/>
      <color theme="1"/>
      <name val="Calibri"/>
      <family val="2"/>
    </font>
    <font>
      <sz val="11"/>
      <color indexed="8"/>
      <name val="Calibri"/>
      <family val="2"/>
    </font>
    <font>
      <sz val="10"/>
      <name val="Arial"/>
      <family val="2"/>
    </font>
    <font>
      <b/>
      <sz val="9"/>
      <name val="Tahoma"/>
      <family val="2"/>
    </font>
    <font>
      <sz val="9"/>
      <name val="Tahoma"/>
      <family val="2"/>
    </font>
    <font>
      <sz val="10"/>
      <name val="MS Sans Serif"/>
      <family val="2"/>
    </font>
    <font>
      <b/>
      <sz val="9"/>
      <name val="Calibri"/>
      <family val="2"/>
    </font>
    <font>
      <sz val="9"/>
      <name val="Calibri"/>
      <family val="2"/>
    </font>
    <font>
      <b/>
      <sz val="9"/>
      <color indexed="16"/>
      <name val="Tahoma"/>
      <family val="2"/>
    </font>
    <font>
      <sz val="10"/>
      <name val="Calibri"/>
      <family val="2"/>
    </font>
    <font>
      <sz val="11"/>
      <name val="Calibri"/>
      <family val="2"/>
    </font>
    <font>
      <b/>
      <sz val="11"/>
      <name val="Calibri"/>
      <family val="2"/>
    </font>
    <font>
      <b/>
      <sz val="11"/>
      <name val="Times New Roman"/>
      <family val="1"/>
    </font>
    <font>
      <sz val="10"/>
      <color indexed="8"/>
      <name val="Calibri"/>
      <family val="2"/>
    </font>
    <font>
      <b/>
      <sz val="10"/>
      <name val="Calibri"/>
      <family val="2"/>
    </font>
    <font>
      <sz val="12"/>
      <name val="Calibri"/>
      <family val="2"/>
    </font>
    <font>
      <b/>
      <sz val="12"/>
      <name val="Calibri"/>
      <family val="2"/>
    </font>
    <font>
      <b/>
      <sz val="10"/>
      <color indexed="8"/>
      <name val="Calibri"/>
      <family val="2"/>
    </font>
    <font>
      <b/>
      <sz val="10"/>
      <color indexed="10"/>
      <name val="Calibri"/>
      <family val="2"/>
    </font>
    <font>
      <b/>
      <sz val="10"/>
      <color indexed="57"/>
      <name val="Calibri"/>
      <family val="2"/>
    </font>
    <font>
      <sz val="9"/>
      <color indexed="8"/>
      <name val="Calibri"/>
      <family val="2"/>
    </font>
    <font>
      <i/>
      <sz val="10"/>
      <name val="Arial"/>
      <family val="2"/>
    </font>
    <font>
      <b/>
      <i/>
      <sz val="9"/>
      <name val="Tahoma"/>
      <family val="2"/>
    </font>
    <font>
      <i/>
      <sz val="9"/>
      <name val="Tahoma"/>
      <family val="2"/>
    </font>
    <font>
      <b/>
      <sz val="9"/>
      <color indexed="53"/>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name val="Calibri"/>
      <family val="2"/>
    </font>
    <font>
      <sz val="10"/>
      <color indexed="10"/>
      <name val="Calibri"/>
      <family val="2"/>
    </font>
    <font>
      <sz val="11"/>
      <color indexed="8"/>
      <name val="Arial"/>
      <family val="2"/>
    </font>
    <font>
      <sz val="12"/>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rgb="FFFF0000"/>
      <name val="Calibri"/>
      <family val="2"/>
    </font>
    <font>
      <sz val="11"/>
      <color theme="1"/>
      <name val="Arial"/>
      <family val="2"/>
    </font>
    <font>
      <sz val="12"/>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style="thin"/>
    </border>
    <border>
      <left style="thin"/>
      <right style="thin"/>
      <top/>
      <bottom/>
    </border>
    <border>
      <left style="thin"/>
      <right/>
      <top>
        <color indexed="63"/>
      </top>
      <bottom style="thin"/>
    </border>
    <border>
      <left style="thin"/>
      <right style="thin"/>
      <top style="thin"/>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9" fillId="31" borderId="0" applyNumberFormat="0" applyBorder="0" applyAlignment="0" applyProtection="0"/>
    <xf numFmtId="0" fontId="2" fillId="0" borderId="0">
      <alignment/>
      <protection/>
    </xf>
    <xf numFmtId="176"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240">
    <xf numFmtId="0" fontId="0" fillId="0" borderId="0" xfId="0" applyFont="1" applyAlignment="1">
      <alignment/>
    </xf>
    <xf numFmtId="0" fontId="10" fillId="0" borderId="10" xfId="0" applyFont="1" applyBorder="1" applyAlignment="1">
      <alignment horizontal="center"/>
    </xf>
    <xf numFmtId="0" fontId="10" fillId="33" borderId="10" xfId="0" applyFont="1" applyFill="1" applyBorder="1" applyAlignment="1">
      <alignment horizontal="center" wrapText="1"/>
    </xf>
    <xf numFmtId="0" fontId="10" fillId="0" borderId="10" xfId="0" applyFont="1" applyBorder="1" applyAlignment="1">
      <alignment horizontal="center" wrapText="1"/>
    </xf>
    <xf numFmtId="0" fontId="10" fillId="0" borderId="10" xfId="0" applyFont="1" applyFill="1" applyBorder="1" applyAlignment="1">
      <alignment horizontal="center" wrapText="1"/>
    </xf>
    <xf numFmtId="0" fontId="10" fillId="33" borderId="10" xfId="39" applyFont="1" applyFill="1" applyBorder="1" applyAlignment="1">
      <alignment horizontal="center" wrapText="1"/>
    </xf>
    <xf numFmtId="0" fontId="10" fillId="0" borderId="10" xfId="0" applyFont="1" applyFill="1" applyBorder="1" applyAlignment="1" applyProtection="1">
      <alignment horizontal="center" wrapText="1"/>
      <protection/>
    </xf>
    <xf numFmtId="0" fontId="10" fillId="33" borderId="10" xfId="0" applyFont="1" applyFill="1" applyBorder="1" applyAlignment="1" applyProtection="1">
      <alignment horizontal="center" wrapText="1"/>
      <protection/>
    </xf>
    <xf numFmtId="0" fontId="10" fillId="0" borderId="10" xfId="0" applyFont="1" applyBorder="1" applyAlignment="1" applyProtection="1">
      <alignment horizontal="center" wrapText="1"/>
      <protection/>
    </xf>
    <xf numFmtId="0" fontId="10" fillId="0" borderId="10" xfId="0" applyFont="1" applyBorder="1" applyAlignment="1" applyProtection="1">
      <alignment horizontal="center" wrapText="1"/>
      <protection locked="0"/>
    </xf>
    <xf numFmtId="0" fontId="11" fillId="0" borderId="10" xfId="0" applyFont="1" applyBorder="1" applyAlignment="1">
      <alignment horizontal="center" wrapText="1"/>
    </xf>
    <xf numFmtId="0" fontId="10" fillId="23" borderId="11" xfId="39" applyFont="1" applyBorder="1" applyAlignment="1">
      <alignment horizontal="center" wrapText="1"/>
    </xf>
    <xf numFmtId="0" fontId="10" fillId="23" borderId="12" xfId="39" applyFont="1" applyBorder="1" applyAlignment="1">
      <alignment horizontal="center" wrapText="1"/>
    </xf>
    <xf numFmtId="0" fontId="10" fillId="23" borderId="13" xfId="39" applyFont="1" applyBorder="1" applyAlignment="1">
      <alignment horizontal="center" wrapText="1"/>
    </xf>
    <xf numFmtId="0" fontId="10" fillId="0" borderId="10" xfId="46" applyFont="1" applyBorder="1" applyAlignment="1">
      <alignment horizontal="center" wrapText="1"/>
    </xf>
    <xf numFmtId="0" fontId="11" fillId="0" borderId="14" xfId="0" applyFont="1" applyBorder="1" applyAlignment="1">
      <alignment wrapText="1"/>
    </xf>
    <xf numFmtId="0" fontId="10" fillId="0" borderId="0" xfId="0" applyFont="1" applyAlignment="1">
      <alignment wrapText="1"/>
    </xf>
    <xf numFmtId="0" fontId="10" fillId="0" borderId="0" xfId="0" applyFont="1" applyAlignment="1">
      <alignment horizontal="left" wrapText="1"/>
    </xf>
    <xf numFmtId="164" fontId="10" fillId="0" borderId="0" xfId="49" applyNumberFormat="1" applyFont="1" applyAlignment="1">
      <alignment wrapText="1"/>
    </xf>
    <xf numFmtId="0" fontId="10" fillId="0" borderId="0" xfId="0" applyFont="1" applyAlignment="1">
      <alignment horizontal="center"/>
    </xf>
    <xf numFmtId="0" fontId="11" fillId="0" borderId="0" xfId="0" applyFont="1" applyAlignment="1">
      <alignment horizontal="left"/>
    </xf>
    <xf numFmtId="0" fontId="10" fillId="0" borderId="15" xfId="0" applyFont="1" applyBorder="1" applyAlignment="1">
      <alignment horizontal="left" wrapText="1"/>
    </xf>
    <xf numFmtId="0" fontId="10" fillId="0" borderId="16" xfId="0" applyFont="1" applyBorder="1" applyAlignment="1">
      <alignment wrapText="1"/>
    </xf>
    <xf numFmtId="0" fontId="10" fillId="0" borderId="17" xfId="0" applyFont="1" applyBorder="1" applyAlignment="1">
      <alignment horizontal="left" wrapText="1"/>
    </xf>
    <xf numFmtId="0" fontId="10" fillId="0" borderId="18" xfId="0" applyFont="1" applyBorder="1" applyAlignment="1">
      <alignment wrapText="1"/>
    </xf>
    <xf numFmtId="0" fontId="10" fillId="0" borderId="18" xfId="0" applyFont="1" applyBorder="1" applyAlignment="1" quotePrefix="1">
      <alignment wrapText="1"/>
    </xf>
    <xf numFmtId="0" fontId="43" fillId="0" borderId="18" xfId="46" applyFont="1" applyBorder="1" applyAlignment="1">
      <alignment wrapText="1"/>
    </xf>
    <xf numFmtId="0" fontId="10" fillId="0" borderId="0" xfId="0" applyFont="1" applyFill="1" applyAlignment="1">
      <alignment wrapText="1"/>
    </xf>
    <xf numFmtId="164" fontId="10" fillId="0" borderId="0" xfId="49" applyNumberFormat="1" applyFont="1" applyFill="1" applyAlignment="1">
      <alignment wrapText="1"/>
    </xf>
    <xf numFmtId="166" fontId="10" fillId="0" borderId="18" xfId="0" applyNumberFormat="1" applyFont="1" applyBorder="1" applyAlignment="1">
      <alignment wrapText="1"/>
    </xf>
    <xf numFmtId="0" fontId="10" fillId="0" borderId="19" xfId="0" applyFont="1" applyBorder="1" applyAlignment="1">
      <alignment horizontal="left" wrapText="1"/>
    </xf>
    <xf numFmtId="14" fontId="10" fillId="0" borderId="20" xfId="0" applyNumberFormat="1" applyFont="1" applyBorder="1" applyAlignment="1">
      <alignment wrapText="1"/>
    </xf>
    <xf numFmtId="0" fontId="11" fillId="0" borderId="10" xfId="0" applyFont="1" applyBorder="1" applyAlignment="1">
      <alignment/>
    </xf>
    <xf numFmtId="0" fontId="10" fillId="0" borderId="0" xfId="0" applyFont="1" applyAlignment="1">
      <alignment horizontal="center" wrapText="1"/>
    </xf>
    <xf numFmtId="0" fontId="10" fillId="33" borderId="0" xfId="0" applyFont="1" applyFill="1" applyAlignment="1">
      <alignment horizontal="center"/>
    </xf>
    <xf numFmtId="0" fontId="12" fillId="23" borderId="10" xfId="39" applyFont="1" applyBorder="1" applyAlignment="1">
      <alignment horizontal="center" vertical="center" wrapText="1"/>
    </xf>
    <xf numFmtId="0" fontId="66" fillId="0" borderId="10" xfId="0" applyFont="1" applyFill="1" applyBorder="1" applyAlignment="1">
      <alignment horizontal="center" vertical="center" wrapText="1"/>
    </xf>
    <xf numFmtId="0" fontId="66" fillId="0" borderId="0" xfId="0" applyFont="1" applyFill="1" applyAlignment="1">
      <alignment horizontal="center" vertical="center" wrapText="1"/>
    </xf>
    <xf numFmtId="0" fontId="66" fillId="0" borderId="21" xfId="0" applyFont="1" applyFill="1" applyBorder="1" applyAlignment="1">
      <alignment horizontal="center" vertical="center" wrapText="1"/>
    </xf>
    <xf numFmtId="9" fontId="66" fillId="0" borderId="10" xfId="0" applyNumberFormat="1" applyFont="1" applyFill="1" applyBorder="1" applyAlignment="1">
      <alignment horizontal="center" vertical="center" wrapText="1"/>
    </xf>
    <xf numFmtId="0" fontId="66" fillId="0" borderId="10" xfId="39" applyFont="1" applyFill="1" applyBorder="1" applyAlignment="1">
      <alignment horizontal="center" vertical="center" wrapText="1"/>
    </xf>
    <xf numFmtId="0" fontId="66" fillId="0" borderId="22"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25" xfId="0" applyFont="1" applyFill="1" applyBorder="1" applyAlignment="1">
      <alignment horizontal="center" vertical="center" wrapText="1"/>
    </xf>
    <xf numFmtId="3" fontId="66" fillId="0" borderId="10" xfId="0" applyNumberFormat="1" applyFont="1" applyFill="1" applyBorder="1" applyAlignment="1">
      <alignment horizontal="center" vertical="center" wrapText="1"/>
    </xf>
    <xf numFmtId="17" fontId="66" fillId="0" borderId="10" xfId="0" applyNumberFormat="1" applyFont="1" applyFill="1" applyBorder="1" applyAlignment="1">
      <alignment horizontal="center" vertical="center" wrapText="1"/>
    </xf>
    <xf numFmtId="0" fontId="66" fillId="0" borderId="10" xfId="0" applyFont="1" applyFill="1" applyBorder="1" applyAlignment="1" applyProtection="1">
      <alignment horizontal="center" vertical="center" wrapText="1"/>
      <protection/>
    </xf>
    <xf numFmtId="17" fontId="66" fillId="0" borderId="10" xfId="0" applyNumberFormat="1" applyFont="1" applyFill="1" applyBorder="1" applyAlignment="1" applyProtection="1">
      <alignment horizontal="center" vertical="center" wrapText="1"/>
      <protection/>
    </xf>
    <xf numFmtId="167" fontId="66" fillId="0" borderId="10" xfId="0" applyNumberFormat="1" applyFont="1" applyFill="1" applyBorder="1" applyAlignment="1">
      <alignment horizontal="center" vertical="center" wrapText="1"/>
    </xf>
    <xf numFmtId="168" fontId="66" fillId="0" borderId="10" xfId="0" applyNumberFormat="1" applyFont="1" applyFill="1" applyBorder="1" applyAlignment="1">
      <alignment horizontal="center" vertical="center" wrapText="1"/>
    </xf>
    <xf numFmtId="0" fontId="66" fillId="0" borderId="10" xfId="0" applyNumberFormat="1" applyFont="1" applyFill="1" applyBorder="1" applyAlignment="1" applyProtection="1">
      <alignment horizontal="center" vertical="center" wrapText="1"/>
      <protection locked="0"/>
    </xf>
    <xf numFmtId="14" fontId="66" fillId="0" borderId="10" xfId="0" applyNumberFormat="1" applyFont="1" applyFill="1" applyBorder="1" applyAlignment="1" applyProtection="1">
      <alignment horizontal="center" vertical="center" wrapText="1"/>
      <protection locked="0"/>
    </xf>
    <xf numFmtId="0" fontId="66" fillId="0" borderId="10" xfId="0" applyFont="1" applyFill="1" applyBorder="1" applyAlignment="1" applyProtection="1">
      <alignment horizontal="center" vertical="center" wrapText="1"/>
      <protection locked="0"/>
    </xf>
    <xf numFmtId="0" fontId="66" fillId="0" borderId="0" xfId="0" applyFont="1" applyFill="1" applyAlignment="1" applyProtection="1">
      <alignment horizontal="center" vertical="center" wrapText="1"/>
      <protection locked="0"/>
    </xf>
    <xf numFmtId="166" fontId="66" fillId="0" borderId="10" xfId="0" applyNumberFormat="1"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24" xfId="0" applyFont="1" applyFill="1" applyBorder="1" applyAlignment="1" applyProtection="1">
      <alignment horizontal="center" vertical="center" wrapText="1"/>
      <protection locked="0"/>
    </xf>
    <xf numFmtId="0" fontId="66" fillId="0" borderId="17" xfId="0" applyFont="1" applyFill="1" applyBorder="1" applyAlignment="1" applyProtection="1">
      <alignment horizontal="center" vertical="center" wrapText="1"/>
      <protection locked="0"/>
    </xf>
    <xf numFmtId="172" fontId="66" fillId="0" borderId="12" xfId="49" applyNumberFormat="1" applyFont="1" applyFill="1" applyBorder="1" applyAlignment="1" applyProtection="1">
      <alignment horizontal="center" vertical="center" wrapText="1"/>
      <protection locked="0"/>
    </xf>
    <xf numFmtId="172" fontId="66" fillId="0" borderId="10" xfId="49" applyNumberFormat="1" applyFont="1" applyFill="1" applyBorder="1" applyAlignment="1" applyProtection="1">
      <alignment horizontal="center" vertical="center" wrapText="1"/>
      <protection locked="0"/>
    </xf>
    <xf numFmtId="164" fontId="66" fillId="0" borderId="12" xfId="49" applyNumberFormat="1" applyFont="1" applyFill="1" applyBorder="1" applyAlignment="1" applyProtection="1">
      <alignment horizontal="right" vertical="center" wrapText="1"/>
      <protection locked="0"/>
    </xf>
    <xf numFmtId="165" fontId="66" fillId="0" borderId="10" xfId="0" applyNumberFormat="1" applyFont="1" applyFill="1" applyBorder="1" applyAlignment="1" applyProtection="1">
      <alignment horizontal="right" vertical="center" wrapText="1"/>
      <protection locked="0"/>
    </xf>
    <xf numFmtId="14" fontId="66" fillId="0" borderId="10" xfId="0" applyNumberFormat="1" applyFont="1" applyFill="1" applyBorder="1" applyAlignment="1">
      <alignment horizontal="center" vertical="center" wrapText="1"/>
    </xf>
    <xf numFmtId="166" fontId="66" fillId="0" borderId="10" xfId="0" applyNumberFormat="1" applyFont="1" applyFill="1" applyBorder="1" applyAlignment="1">
      <alignment horizontal="center" vertical="center" wrapText="1"/>
    </xf>
    <xf numFmtId="0" fontId="66" fillId="0" borderId="10" xfId="59" applyFont="1" applyFill="1" applyBorder="1" applyAlignment="1">
      <alignment horizontal="center" vertical="center" wrapText="1"/>
      <protection/>
    </xf>
    <xf numFmtId="0" fontId="66" fillId="0" borderId="10" xfId="71" applyFont="1" applyFill="1" applyBorder="1" applyAlignment="1">
      <alignment horizontal="center" vertical="center" wrapText="1"/>
      <protection/>
    </xf>
    <xf numFmtId="14" fontId="66" fillId="0" borderId="10" xfId="71" applyNumberFormat="1" applyFont="1" applyFill="1" applyBorder="1" applyAlignment="1">
      <alignment horizontal="center" vertical="center" wrapText="1"/>
      <protection/>
    </xf>
    <xf numFmtId="166" fontId="66" fillId="0" borderId="10" xfId="56" applyNumberFormat="1" applyFont="1" applyFill="1" applyBorder="1" applyAlignment="1">
      <alignment horizontal="center" vertical="center" wrapText="1"/>
    </xf>
    <xf numFmtId="0" fontId="66" fillId="0" borderId="10" xfId="69" applyFont="1" applyFill="1" applyBorder="1" applyAlignment="1">
      <alignment horizontal="center" vertical="center" wrapText="1"/>
      <protection/>
    </xf>
    <xf numFmtId="4" fontId="66" fillId="0" borderId="10" xfId="71" applyNumberFormat="1" applyFont="1" applyFill="1" applyBorder="1" applyAlignment="1">
      <alignment horizontal="center" vertical="center" wrapText="1"/>
      <protection/>
    </xf>
    <xf numFmtId="0" fontId="66" fillId="0" borderId="10" xfId="67" applyFont="1" applyFill="1" applyBorder="1" applyAlignment="1">
      <alignment horizontal="center" vertical="center" wrapText="1"/>
      <protection/>
    </xf>
    <xf numFmtId="49" fontId="66" fillId="0" borderId="10" xfId="71" applyNumberFormat="1" applyFont="1" applyFill="1" applyBorder="1" applyAlignment="1">
      <alignment horizontal="center" vertical="center" wrapText="1"/>
      <protection/>
    </xf>
    <xf numFmtId="0" fontId="66" fillId="0" borderId="10" xfId="0" applyFont="1" applyFill="1" applyBorder="1" applyAlignment="1">
      <alignment horizontal="center" wrapText="1"/>
    </xf>
    <xf numFmtId="0" fontId="66" fillId="0" borderId="10" xfId="0" applyFont="1" applyFill="1" applyBorder="1" applyAlignment="1">
      <alignment horizontal="center" vertical="top" wrapText="1"/>
    </xf>
    <xf numFmtId="3" fontId="66" fillId="0" borderId="10" xfId="0" applyNumberFormat="1" applyFont="1" applyFill="1" applyBorder="1" applyAlignment="1">
      <alignment horizontal="center" wrapText="1"/>
    </xf>
    <xf numFmtId="166" fontId="66" fillId="0" borderId="10" xfId="0" applyNumberFormat="1" applyFont="1" applyFill="1" applyBorder="1" applyAlignment="1" applyProtection="1">
      <alignment horizontal="right" vertical="center" wrapText="1"/>
      <protection/>
    </xf>
    <xf numFmtId="188" fontId="66" fillId="0" borderId="10" xfId="61" applyNumberFormat="1" applyFont="1" applyFill="1" applyBorder="1" applyAlignment="1">
      <alignment horizontal="right" vertical="center" wrapText="1"/>
      <protection/>
    </xf>
    <xf numFmtId="0" fontId="66" fillId="0" borderId="10" xfId="0" applyFont="1" applyFill="1" applyBorder="1" applyAlignment="1">
      <alignment horizontal="center" vertical="justify" wrapText="1"/>
    </xf>
    <xf numFmtId="0" fontId="66" fillId="0" borderId="10" xfId="39" applyFont="1" applyFill="1" applyBorder="1" applyAlignment="1">
      <alignment horizontal="center" wrapText="1"/>
    </xf>
    <xf numFmtId="0" fontId="66" fillId="0" borderId="10" xfId="0" applyNumberFormat="1" applyFont="1" applyFill="1" applyBorder="1" applyAlignment="1">
      <alignment horizontal="center" vertical="center" wrapText="1"/>
    </xf>
    <xf numFmtId="0" fontId="66" fillId="0" borderId="10" xfId="0" applyFont="1" applyFill="1" applyBorder="1" applyAlignment="1">
      <alignment horizontal="right" vertical="center" wrapText="1"/>
    </xf>
    <xf numFmtId="176" fontId="66" fillId="0" borderId="10" xfId="39" applyNumberFormat="1" applyFont="1" applyFill="1" applyBorder="1" applyAlignment="1">
      <alignment horizontal="center" vertical="center" wrapText="1"/>
    </xf>
    <xf numFmtId="177" fontId="66" fillId="0" borderId="10" xfId="0" applyNumberFormat="1" applyFont="1" applyFill="1" applyBorder="1" applyAlignment="1">
      <alignment horizontal="center" vertical="center" wrapText="1"/>
    </xf>
    <xf numFmtId="179" fontId="66" fillId="0" borderId="10" xfId="0" applyNumberFormat="1" applyFont="1" applyFill="1" applyBorder="1" applyAlignment="1">
      <alignment horizontal="center" vertical="center" wrapText="1"/>
    </xf>
    <xf numFmtId="176" fontId="66" fillId="0" borderId="10" xfId="0" applyNumberFormat="1" applyFont="1" applyFill="1" applyBorder="1" applyAlignment="1">
      <alignment horizontal="center" vertical="center" wrapText="1"/>
    </xf>
    <xf numFmtId="176" fontId="66" fillId="0" borderId="10" xfId="51" applyNumberFormat="1" applyFont="1" applyFill="1" applyBorder="1" applyAlignment="1">
      <alignment horizontal="center" vertical="center" wrapText="1"/>
    </xf>
    <xf numFmtId="175" fontId="66" fillId="0" borderId="10" xfId="0" applyNumberFormat="1" applyFont="1" applyFill="1" applyBorder="1" applyAlignment="1">
      <alignment horizontal="center" vertical="center" wrapText="1"/>
    </xf>
    <xf numFmtId="0" fontId="66" fillId="0" borderId="10" xfId="39" applyNumberFormat="1" applyFont="1" applyFill="1" applyBorder="1" applyAlignment="1">
      <alignment horizontal="center" vertical="center" wrapText="1"/>
    </xf>
    <xf numFmtId="177" fontId="66" fillId="0" borderId="10" xfId="51" applyNumberFormat="1" applyFont="1" applyFill="1" applyBorder="1" applyAlignment="1">
      <alignment horizontal="center" vertical="center" wrapText="1"/>
    </xf>
    <xf numFmtId="179" fontId="66" fillId="0" borderId="10" xfId="62" applyNumberFormat="1" applyFont="1" applyFill="1" applyBorder="1" applyAlignment="1">
      <alignment horizontal="center" vertical="center" wrapText="1"/>
      <protection/>
    </xf>
    <xf numFmtId="16" fontId="66" fillId="0" borderId="10" xfId="0" applyNumberFormat="1" applyFont="1" applyFill="1" applyBorder="1" applyAlignment="1">
      <alignment horizontal="center" vertical="center" wrapText="1"/>
    </xf>
    <xf numFmtId="178" fontId="66" fillId="0" borderId="10" xfId="63" applyNumberFormat="1" applyFont="1" applyFill="1" applyBorder="1" applyAlignment="1">
      <alignment horizontal="center" vertical="center" wrapText="1"/>
      <protection/>
    </xf>
    <xf numFmtId="0" fontId="66" fillId="0" borderId="10" xfId="63" applyFont="1" applyFill="1" applyBorder="1" applyAlignment="1">
      <alignment horizontal="center" vertical="center" wrapText="1"/>
      <protection/>
    </xf>
    <xf numFmtId="178" fontId="66" fillId="0" borderId="10" xfId="62" applyNumberFormat="1" applyFont="1" applyFill="1" applyBorder="1" applyAlignment="1">
      <alignment horizontal="center" vertical="center" wrapText="1"/>
      <protection/>
    </xf>
    <xf numFmtId="178" fontId="66" fillId="0" borderId="10" xfId="60" applyNumberFormat="1" applyFont="1" applyFill="1" applyBorder="1" applyAlignment="1">
      <alignment horizontal="center" vertical="center" wrapText="1"/>
      <protection/>
    </xf>
    <xf numFmtId="193" fontId="66" fillId="0" borderId="10" xfId="0" applyNumberFormat="1" applyFont="1" applyFill="1" applyBorder="1" applyAlignment="1">
      <alignment horizontal="center" vertical="center" wrapText="1"/>
    </xf>
    <xf numFmtId="1" fontId="66" fillId="0" borderId="10" xfId="68" applyNumberFormat="1" applyFont="1" applyFill="1" applyBorder="1" applyAlignment="1">
      <alignment horizontal="center" vertical="center" wrapText="1"/>
      <protection/>
    </xf>
    <xf numFmtId="165" fontId="66" fillId="0" borderId="10" xfId="0" applyNumberFormat="1" applyFont="1" applyFill="1" applyBorder="1" applyAlignment="1">
      <alignment horizontal="right" vertical="center" wrapText="1"/>
    </xf>
    <xf numFmtId="0" fontId="9" fillId="0" borderId="10" xfId="0" applyFont="1" applyFill="1" applyBorder="1" applyAlignment="1">
      <alignment horizontal="center" vertical="center" wrapText="1"/>
    </xf>
    <xf numFmtId="3" fontId="66" fillId="0" borderId="10" xfId="0" applyNumberFormat="1" applyFont="1" applyFill="1" applyBorder="1" applyAlignment="1">
      <alignment horizontal="right" vertical="center" wrapText="1"/>
    </xf>
    <xf numFmtId="170" fontId="9" fillId="0" borderId="10" xfId="53" applyNumberFormat="1" applyFont="1" applyFill="1" applyBorder="1" applyAlignment="1" applyProtection="1">
      <alignment horizontal="center" vertical="center" wrapText="1"/>
      <protection hidden="1"/>
    </xf>
    <xf numFmtId="0" fontId="13" fillId="0" borderId="10" xfId="0" applyFont="1" applyFill="1" applyBorder="1" applyAlignment="1">
      <alignment horizontal="center" vertical="center" wrapText="1"/>
    </xf>
    <xf numFmtId="3" fontId="66" fillId="0" borderId="24" xfId="0" applyNumberFormat="1" applyFont="1" applyFill="1" applyBorder="1" applyAlignment="1">
      <alignment horizontal="right" vertical="center" wrapText="1"/>
    </xf>
    <xf numFmtId="170" fontId="9" fillId="0" borderId="24" xfId="53" applyNumberFormat="1" applyFont="1" applyFill="1" applyBorder="1" applyAlignment="1" applyProtection="1">
      <alignment horizontal="center" vertical="center" wrapText="1"/>
      <protection hidden="1"/>
    </xf>
    <xf numFmtId="14" fontId="9" fillId="0" borderId="10" xfId="64" applyNumberFormat="1" applyFont="1" applyFill="1" applyBorder="1" applyAlignment="1">
      <alignment horizontal="center" vertical="center" wrapText="1"/>
      <protection/>
    </xf>
    <xf numFmtId="0" fontId="13" fillId="0" borderId="24" xfId="0" applyFont="1" applyFill="1" applyBorder="1" applyAlignment="1">
      <alignment horizontal="center" vertical="center" wrapText="1"/>
    </xf>
    <xf numFmtId="3" fontId="66" fillId="0" borderId="12" xfId="0" applyNumberFormat="1" applyFont="1" applyFill="1" applyBorder="1" applyAlignment="1">
      <alignment horizontal="right" vertical="center" wrapText="1"/>
    </xf>
    <xf numFmtId="170" fontId="9" fillId="0" borderId="12" xfId="53" applyNumberFormat="1" applyFont="1" applyFill="1" applyBorder="1" applyAlignment="1" applyProtection="1">
      <alignment horizontal="center" vertical="center" wrapText="1"/>
      <protection hidden="1"/>
    </xf>
    <xf numFmtId="3" fontId="67" fillId="0" borderId="10" xfId="54" applyNumberFormat="1" applyFont="1" applyFill="1" applyBorder="1" applyAlignment="1">
      <alignment horizontal="right" vertical="center" wrapText="1"/>
    </xf>
    <xf numFmtId="3" fontId="66" fillId="0" borderId="10" xfId="54" applyNumberFormat="1" applyFont="1" applyFill="1" applyBorder="1" applyAlignment="1">
      <alignment horizontal="right" vertical="center" wrapText="1"/>
    </xf>
    <xf numFmtId="170" fontId="66" fillId="0" borderId="10" xfId="53" applyNumberFormat="1" applyFont="1" applyFill="1" applyBorder="1" applyAlignment="1" applyProtection="1">
      <alignment horizontal="center" vertical="center" wrapText="1"/>
      <protection hidden="1"/>
    </xf>
    <xf numFmtId="14"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3" fontId="13" fillId="0" borderId="10" xfId="54" applyNumberFormat="1" applyFont="1" applyFill="1" applyBorder="1" applyAlignment="1">
      <alignment horizontal="right" vertical="center" wrapText="1"/>
    </xf>
    <xf numFmtId="49" fontId="66" fillId="0" borderId="10" xfId="0" applyNumberFormat="1" applyFont="1" applyFill="1" applyBorder="1" applyAlignment="1">
      <alignment horizontal="center" vertical="center" wrapText="1"/>
    </xf>
    <xf numFmtId="3" fontId="66" fillId="0" borderId="12" xfId="54" applyNumberFormat="1" applyFont="1" applyFill="1" applyBorder="1" applyAlignment="1">
      <alignment horizontal="right" vertical="center" wrapText="1"/>
    </xf>
    <xf numFmtId="3" fontId="67" fillId="0" borderId="12" xfId="54" applyNumberFormat="1" applyFont="1" applyFill="1" applyBorder="1" applyAlignment="1">
      <alignment horizontal="right" vertical="center" wrapText="1"/>
    </xf>
    <xf numFmtId="49" fontId="68" fillId="0" borderId="10" xfId="0" applyNumberFormat="1" applyFont="1" applyFill="1" applyBorder="1" applyAlignment="1">
      <alignment horizontal="center" vertical="center" wrapText="1"/>
    </xf>
    <xf numFmtId="3" fontId="13" fillId="0" borderId="10" xfId="54" applyNumberFormat="1" applyFont="1" applyFill="1" applyBorder="1" applyAlignment="1">
      <alignment horizontal="center" vertical="center" wrapText="1"/>
    </xf>
    <xf numFmtId="3" fontId="9" fillId="0" borderId="10" xfId="54" applyNumberFormat="1" applyFont="1" applyFill="1" applyBorder="1" applyAlignment="1">
      <alignment horizontal="right" vertical="center" wrapText="1"/>
    </xf>
    <xf numFmtId="0" fontId="6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14" fontId="2" fillId="0" borderId="12" xfId="0" applyNumberFormat="1" applyFont="1" applyFill="1" applyBorder="1" applyAlignment="1" applyProtection="1">
      <alignment horizontal="center" vertical="center" wrapText="1"/>
      <protection/>
    </xf>
    <xf numFmtId="166" fontId="2" fillId="0" borderId="12" xfId="56" applyNumberFormat="1" applyFont="1" applyFill="1" applyBorder="1" applyAlignment="1" applyProtection="1">
      <alignment horizontal="right" vertical="center" wrapText="1"/>
      <protection/>
    </xf>
    <xf numFmtId="0" fontId="2" fillId="0" borderId="10" xfId="0" applyFont="1" applyFill="1" applyBorder="1" applyAlignment="1">
      <alignment horizontal="center" vertical="center" wrapText="1"/>
    </xf>
    <xf numFmtId="14" fontId="2" fillId="0" borderId="10" xfId="0" applyNumberFormat="1" applyFont="1" applyFill="1" applyBorder="1" applyAlignment="1" applyProtection="1">
      <alignment horizontal="center" vertical="center" wrapText="1"/>
      <protection/>
    </xf>
    <xf numFmtId="166" fontId="2" fillId="0" borderId="10" xfId="56" applyNumberFormat="1" applyFont="1" applyFill="1" applyBorder="1" applyAlignment="1" applyProtection="1">
      <alignment horizontal="right" vertical="center" wrapText="1"/>
      <protection/>
    </xf>
    <xf numFmtId="180" fontId="2" fillId="0" borderId="10" xfId="0" applyNumberFormat="1" applyFont="1" applyFill="1" applyBorder="1" applyAlignment="1">
      <alignment horizontal="right" vertical="center" wrapText="1"/>
    </xf>
    <xf numFmtId="0" fontId="2" fillId="0" borderId="10" xfId="0" applyFont="1" applyFill="1" applyBorder="1" applyAlignment="1" applyProtection="1">
      <alignment horizontal="center" vertical="center" wrapText="1"/>
      <protection/>
    </xf>
    <xf numFmtId="1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65" fontId="2" fillId="0" borderId="10" xfId="0" applyNumberFormat="1" applyFont="1" applyFill="1" applyBorder="1" applyAlignment="1">
      <alignment horizontal="right" vertical="center" wrapText="1"/>
    </xf>
    <xf numFmtId="14" fontId="2" fillId="0" borderId="12" xfId="0" applyNumberFormat="1" applyFont="1" applyFill="1" applyBorder="1" applyAlignment="1">
      <alignment horizontal="center" vertical="center" wrapText="1"/>
    </xf>
    <xf numFmtId="165" fontId="2" fillId="0" borderId="12" xfId="0" applyNumberFormat="1" applyFont="1" applyFill="1" applyBorder="1" applyAlignment="1">
      <alignment horizontal="right" vertical="center" wrapText="1"/>
    </xf>
    <xf numFmtId="0" fontId="2" fillId="0" borderId="10" xfId="0"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xf numFmtId="6" fontId="2" fillId="0" borderId="12" xfId="0" applyNumberFormat="1" applyFont="1" applyFill="1" applyBorder="1" applyAlignment="1">
      <alignment horizontal="right" vertical="center" wrapText="1"/>
    </xf>
    <xf numFmtId="6" fontId="2" fillId="0" borderId="10" xfId="0" applyNumberFormat="1" applyFont="1" applyFill="1" applyBorder="1" applyAlignment="1">
      <alignment horizontal="right" vertical="center" wrapText="1"/>
    </xf>
    <xf numFmtId="6" fontId="2" fillId="0" borderId="24" xfId="0" applyNumberFormat="1" applyFont="1" applyFill="1" applyBorder="1" applyAlignment="1">
      <alignment horizontal="right" vertical="center" wrapText="1"/>
    </xf>
    <xf numFmtId="0" fontId="2" fillId="0" borderId="23" xfId="0" applyFont="1" applyFill="1" applyBorder="1" applyAlignment="1">
      <alignment horizontal="center" vertical="center" wrapText="1"/>
    </xf>
    <xf numFmtId="6" fontId="2" fillId="0" borderId="12" xfId="0" applyNumberFormat="1" applyFont="1" applyFill="1" applyBorder="1" applyAlignment="1">
      <alignment horizontal="center" vertical="center" wrapText="1"/>
    </xf>
    <xf numFmtId="180" fontId="2" fillId="0" borderId="24" xfId="0" applyNumberFormat="1" applyFont="1" applyFill="1" applyBorder="1" applyAlignment="1">
      <alignment horizontal="right" vertical="center" wrapText="1"/>
    </xf>
    <xf numFmtId="0" fontId="2" fillId="0" borderId="24" xfId="0" applyFont="1" applyFill="1" applyBorder="1" applyAlignment="1">
      <alignment horizontal="center" vertical="center" wrapText="1"/>
    </xf>
    <xf numFmtId="166" fontId="2" fillId="0" borderId="10" xfId="56" applyNumberFormat="1" applyFont="1" applyFill="1" applyBorder="1" applyAlignment="1">
      <alignment horizontal="right" vertical="center" wrapText="1"/>
    </xf>
    <xf numFmtId="14" fontId="2" fillId="0" borderId="26"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166" fontId="2" fillId="0" borderId="12" xfId="56" applyNumberFormat="1" applyFont="1" applyFill="1" applyBorder="1" applyAlignment="1">
      <alignment horizontal="right" vertical="center" wrapText="1"/>
    </xf>
    <xf numFmtId="0" fontId="2" fillId="0" borderId="14" xfId="0" applyFont="1" applyFill="1" applyBorder="1" applyAlignment="1">
      <alignment horizontal="center" vertical="center" wrapText="1"/>
    </xf>
    <xf numFmtId="14" fontId="2" fillId="0" borderId="27"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wrapText="1"/>
    </xf>
    <xf numFmtId="0" fontId="66" fillId="0" borderId="10" xfId="73" applyFont="1" applyFill="1" applyBorder="1" applyAlignment="1">
      <alignment horizontal="center" vertical="center" wrapText="1"/>
      <protection/>
    </xf>
    <xf numFmtId="0" fontId="66" fillId="0" borderId="10" xfId="66" applyFont="1" applyFill="1" applyBorder="1" applyAlignment="1">
      <alignment horizontal="center" vertical="center" wrapText="1"/>
      <protection/>
    </xf>
    <xf numFmtId="0" fontId="66" fillId="0" borderId="0" xfId="0" applyFont="1" applyFill="1" applyAlignment="1">
      <alignment horizontal="center" wrapText="1"/>
    </xf>
    <xf numFmtId="49" fontId="66" fillId="0" borderId="10" xfId="61" applyNumberFormat="1" applyFont="1" applyFill="1" applyBorder="1" applyAlignment="1">
      <alignment horizontal="center" vertical="center" wrapText="1"/>
      <protection/>
    </xf>
    <xf numFmtId="0" fontId="66" fillId="0" borderId="10" xfId="0" applyFont="1" applyFill="1" applyBorder="1" applyAlignment="1" applyProtection="1">
      <alignment horizontal="center" wrapText="1"/>
      <protection locked="0"/>
    </xf>
    <xf numFmtId="3" fontId="66" fillId="0" borderId="10" xfId="69" applyNumberFormat="1" applyFont="1" applyFill="1" applyBorder="1" applyAlignment="1">
      <alignment horizontal="center" vertical="center" wrapText="1"/>
      <protection/>
    </xf>
    <xf numFmtId="174" fontId="66" fillId="0" borderId="10" xfId="72" applyNumberFormat="1" applyFont="1" applyFill="1" applyBorder="1" applyAlignment="1">
      <alignment horizontal="center" vertical="center" wrapText="1"/>
      <protection/>
    </xf>
    <xf numFmtId="0" fontId="66" fillId="0" borderId="10" xfId="70" applyFont="1" applyFill="1" applyBorder="1" applyAlignment="1">
      <alignment horizontal="center" vertical="center" wrapText="1"/>
      <protection/>
    </xf>
    <xf numFmtId="174" fontId="66" fillId="0" borderId="10" xfId="73" applyNumberFormat="1" applyFont="1" applyFill="1" applyBorder="1" applyAlignment="1">
      <alignment horizontal="center" vertical="center" wrapText="1"/>
      <protection/>
    </xf>
    <xf numFmtId="17" fontId="66" fillId="0" borderId="10" xfId="66" applyNumberFormat="1" applyFont="1" applyFill="1" applyBorder="1" applyAlignment="1">
      <alignment horizontal="center" vertical="center" wrapText="1"/>
      <protection/>
    </xf>
    <xf numFmtId="176" fontId="66" fillId="0" borderId="10" xfId="0" applyNumberFormat="1" applyFont="1" applyFill="1" applyBorder="1" applyAlignment="1">
      <alignment horizontal="center" vertical="top" wrapText="1"/>
    </xf>
    <xf numFmtId="195" fontId="66" fillId="0" borderId="10" xfId="0" applyNumberFormat="1" applyFont="1" applyFill="1" applyBorder="1" applyAlignment="1">
      <alignment horizontal="center" vertical="top" wrapText="1"/>
    </xf>
    <xf numFmtId="0" fontId="66" fillId="0" borderId="10" xfId="39" applyFont="1" applyFill="1" applyBorder="1" applyAlignment="1">
      <alignment horizontal="center" vertical="top" wrapText="1"/>
    </xf>
    <xf numFmtId="0" fontId="66" fillId="0" borderId="10" xfId="0" applyNumberFormat="1" applyFont="1" applyFill="1" applyBorder="1" applyAlignment="1">
      <alignment horizontal="center" vertical="top" wrapText="1"/>
    </xf>
    <xf numFmtId="0" fontId="66" fillId="0" borderId="10" xfId="0" applyNumberFormat="1" applyFont="1" applyFill="1" applyBorder="1" applyAlignment="1">
      <alignment horizontal="center" wrapText="1"/>
    </xf>
    <xf numFmtId="44" fontId="66" fillId="0" borderId="10" xfId="0" applyNumberFormat="1" applyFont="1" applyFill="1" applyBorder="1" applyAlignment="1">
      <alignment horizontal="center" vertical="top" wrapText="1"/>
    </xf>
    <xf numFmtId="0" fontId="66" fillId="0" borderId="10" xfId="68" applyFont="1" applyFill="1" applyBorder="1" applyAlignment="1">
      <alignment horizontal="center" vertical="top" wrapText="1"/>
      <protection/>
    </xf>
    <xf numFmtId="0" fontId="66" fillId="0" borderId="10" xfId="0" applyNumberFormat="1" applyFont="1" applyFill="1" applyBorder="1" applyAlignment="1">
      <alignment horizontal="center" vertical="justify"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164" fontId="10" fillId="0" borderId="0" xfId="49" applyNumberFormat="1" applyFont="1" applyAlignment="1">
      <alignment horizontal="right" wrapText="1"/>
    </xf>
    <xf numFmtId="164" fontId="10" fillId="0" borderId="0" xfId="49" applyNumberFormat="1" applyFont="1" applyFill="1" applyAlignment="1">
      <alignment horizontal="right" wrapText="1"/>
    </xf>
    <xf numFmtId="0" fontId="11" fillId="0" borderId="14" xfId="0" applyFont="1" applyBorder="1" applyAlignment="1">
      <alignment horizontal="right" wrapText="1"/>
    </xf>
    <xf numFmtId="164" fontId="12" fillId="23" borderId="10" xfId="49" applyNumberFormat="1" applyFont="1" applyFill="1" applyBorder="1" applyAlignment="1">
      <alignment horizontal="right" vertical="center" wrapText="1"/>
    </xf>
    <xf numFmtId="165" fontId="66" fillId="0" borderId="10" xfId="56" applyNumberFormat="1" applyFont="1" applyFill="1" applyBorder="1" applyAlignment="1">
      <alignment horizontal="right" vertical="center" wrapText="1"/>
    </xf>
    <xf numFmtId="6" fontId="66" fillId="0" borderId="12" xfId="0" applyNumberFormat="1" applyFont="1" applyFill="1" applyBorder="1" applyAlignment="1">
      <alignment horizontal="right" vertical="center" wrapText="1"/>
    </xf>
    <xf numFmtId="166" fontId="66" fillId="0" borderId="10" xfId="54" applyNumberFormat="1" applyFont="1" applyFill="1" applyBorder="1" applyAlignment="1">
      <alignment horizontal="right" vertical="center" wrapText="1"/>
    </xf>
    <xf numFmtId="164" fontId="66" fillId="0" borderId="10" xfId="49" applyNumberFormat="1" applyFont="1" applyFill="1" applyBorder="1" applyAlignment="1">
      <alignment horizontal="right" vertical="center" wrapText="1"/>
    </xf>
    <xf numFmtId="166" fontId="66" fillId="0" borderId="10" xfId="56" applyNumberFormat="1" applyFont="1" applyFill="1" applyBorder="1" applyAlignment="1">
      <alignment horizontal="right" vertical="center" wrapText="1"/>
    </xf>
    <xf numFmtId="166" fontId="66" fillId="0" borderId="10" xfId="54" applyNumberFormat="1" applyFont="1" applyFill="1" applyBorder="1" applyAlignment="1" applyProtection="1">
      <alignment horizontal="right" vertical="center" wrapText="1"/>
      <protection locked="0"/>
    </xf>
    <xf numFmtId="166" fontId="66" fillId="0" borderId="10" xfId="0" applyNumberFormat="1" applyFont="1" applyFill="1" applyBorder="1" applyAlignment="1" applyProtection="1">
      <alignment horizontal="right" vertical="center" wrapText="1"/>
      <protection locked="0"/>
    </xf>
    <xf numFmtId="0" fontId="66" fillId="0" borderId="10" xfId="0" applyFont="1" applyFill="1" applyBorder="1" applyAlignment="1" applyProtection="1">
      <alignment horizontal="right" vertical="center" wrapText="1"/>
      <protection locked="0"/>
    </xf>
    <xf numFmtId="164" fontId="66" fillId="0" borderId="10" xfId="49" applyNumberFormat="1" applyFont="1" applyFill="1" applyBorder="1" applyAlignment="1" applyProtection="1">
      <alignment horizontal="right" vertical="center" wrapText="1"/>
      <protection locked="0"/>
    </xf>
    <xf numFmtId="194" fontId="66" fillId="0" borderId="10" xfId="49" applyNumberFormat="1" applyFont="1" applyFill="1" applyBorder="1" applyAlignment="1" applyProtection="1">
      <alignment horizontal="right" vertical="center" wrapText="1"/>
      <protection locked="0"/>
    </xf>
    <xf numFmtId="194" fontId="66" fillId="0" borderId="10" xfId="0" applyNumberFormat="1" applyFont="1" applyFill="1" applyBorder="1" applyAlignment="1" applyProtection="1">
      <alignment horizontal="right" vertical="center" wrapText="1"/>
      <protection locked="0"/>
    </xf>
    <xf numFmtId="194" fontId="66" fillId="0" borderId="10" xfId="0" applyNumberFormat="1" applyFont="1" applyFill="1" applyBorder="1" applyAlignment="1">
      <alignment horizontal="right" vertical="center" wrapText="1"/>
    </xf>
    <xf numFmtId="166" fontId="66" fillId="0" borderId="10" xfId="56" applyNumberFormat="1" applyFont="1" applyFill="1" applyBorder="1" applyAlignment="1" applyProtection="1">
      <alignment horizontal="right" vertical="center" wrapText="1"/>
      <protection locked="0"/>
    </xf>
    <xf numFmtId="166" fontId="66" fillId="0" borderId="10" xfId="0" applyNumberFormat="1" applyFont="1" applyFill="1" applyBorder="1" applyAlignment="1">
      <alignment horizontal="right" vertical="center" wrapText="1"/>
    </xf>
    <xf numFmtId="166" fontId="66" fillId="0" borderId="24" xfId="56" applyNumberFormat="1" applyFont="1" applyFill="1" applyBorder="1" applyAlignment="1">
      <alignment horizontal="right" vertical="center" wrapText="1"/>
    </xf>
    <xf numFmtId="166" fontId="66" fillId="0" borderId="12" xfId="57" applyNumberFormat="1" applyFont="1" applyFill="1" applyBorder="1" applyAlignment="1">
      <alignment horizontal="right" vertical="center" wrapText="1"/>
    </xf>
    <xf numFmtId="166" fontId="66" fillId="0" borderId="10" xfId="57" applyNumberFormat="1" applyFont="1" applyFill="1" applyBorder="1" applyAlignment="1">
      <alignment horizontal="right" vertical="center" wrapText="1"/>
    </xf>
    <xf numFmtId="6" fontId="66" fillId="0" borderId="10" xfId="0" applyNumberFormat="1" applyFont="1" applyFill="1" applyBorder="1" applyAlignment="1">
      <alignment horizontal="right" vertical="center" wrapText="1"/>
    </xf>
    <xf numFmtId="164" fontId="66" fillId="0" borderId="10" xfId="0" applyNumberFormat="1" applyFont="1" applyFill="1" applyBorder="1" applyAlignment="1">
      <alignment horizontal="right" vertical="center" wrapText="1"/>
    </xf>
    <xf numFmtId="164" fontId="66" fillId="0" borderId="10" xfId="0" applyNumberFormat="1" applyFont="1" applyFill="1" applyBorder="1" applyAlignment="1">
      <alignment horizontal="right" wrapText="1"/>
    </xf>
    <xf numFmtId="3" fontId="66" fillId="0" borderId="10" xfId="0" applyNumberFormat="1" applyFont="1" applyFill="1" applyBorder="1" applyAlignment="1">
      <alignment horizontal="right" wrapText="1"/>
    </xf>
    <xf numFmtId="188" fontId="66" fillId="0" borderId="10" xfId="0" applyNumberFormat="1" applyFont="1" applyFill="1" applyBorder="1" applyAlignment="1">
      <alignment horizontal="right" vertical="center" wrapText="1"/>
    </xf>
    <xf numFmtId="190" fontId="66" fillId="0" borderId="10" xfId="0" applyNumberFormat="1" applyFont="1" applyFill="1" applyBorder="1" applyAlignment="1" applyProtection="1">
      <alignment horizontal="right" vertical="center" wrapText="1"/>
      <protection locked="0"/>
    </xf>
    <xf numFmtId="0" fontId="66" fillId="0" borderId="10" xfId="0" applyFont="1" applyFill="1" applyBorder="1" applyAlignment="1">
      <alignment horizontal="right" wrapText="1"/>
    </xf>
    <xf numFmtId="164" fontId="66" fillId="0" borderId="10" xfId="51" applyNumberFormat="1" applyFont="1" applyFill="1" applyBorder="1" applyAlignment="1">
      <alignment horizontal="right" vertical="center" wrapText="1"/>
    </xf>
    <xf numFmtId="188" fontId="66" fillId="0" borderId="10" xfId="0" applyNumberFormat="1" applyFont="1" applyFill="1" applyBorder="1" applyAlignment="1">
      <alignment horizontal="right" wrapText="1"/>
    </xf>
    <xf numFmtId="166" fontId="66" fillId="0" borderId="10" xfId="54" applyNumberFormat="1" applyFont="1" applyFill="1" applyBorder="1" applyAlignment="1">
      <alignment horizontal="right" wrapText="1"/>
    </xf>
    <xf numFmtId="166" fontId="66" fillId="0" borderId="10" xfId="0" applyNumberFormat="1" applyFont="1" applyFill="1" applyBorder="1" applyAlignment="1">
      <alignment horizontal="right" wrapText="1"/>
    </xf>
    <xf numFmtId="179" fontId="66" fillId="0" borderId="10" xfId="0" applyNumberFormat="1" applyFont="1" applyFill="1" applyBorder="1" applyAlignment="1">
      <alignment horizontal="right" vertical="center" wrapText="1"/>
    </xf>
    <xf numFmtId="179" fontId="66" fillId="0" borderId="10" xfId="39" applyNumberFormat="1" applyFont="1" applyFill="1" applyBorder="1" applyAlignment="1">
      <alignment horizontal="right" vertical="center" wrapText="1"/>
    </xf>
    <xf numFmtId="6" fontId="66" fillId="0" borderId="10" xfId="62" applyNumberFormat="1" applyFont="1" applyFill="1" applyBorder="1" applyAlignment="1">
      <alignment horizontal="right" vertical="center" wrapText="1"/>
      <protection/>
    </xf>
    <xf numFmtId="179" fontId="66" fillId="0" borderId="10" xfId="51" applyNumberFormat="1" applyFont="1" applyFill="1" applyBorder="1" applyAlignment="1">
      <alignment horizontal="right" vertical="center" wrapText="1"/>
    </xf>
    <xf numFmtId="196" fontId="66" fillId="0" borderId="10" xfId="0" applyNumberFormat="1" applyFont="1" applyFill="1" applyBorder="1" applyAlignment="1">
      <alignment horizontal="right" vertical="center" wrapText="1"/>
    </xf>
    <xf numFmtId="3" fontId="66" fillId="0" borderId="10" xfId="51" applyNumberFormat="1" applyFont="1" applyFill="1" applyBorder="1" applyAlignment="1">
      <alignment horizontal="right" vertical="center" wrapText="1"/>
    </xf>
    <xf numFmtId="179" fontId="70" fillId="0" borderId="10" xfId="0" applyNumberFormat="1" applyFont="1" applyFill="1" applyBorder="1" applyAlignment="1">
      <alignment horizontal="right" vertical="center" wrapText="1"/>
    </xf>
    <xf numFmtId="0" fontId="66" fillId="0" borderId="10" xfId="0" applyNumberFormat="1" applyFont="1" applyFill="1" applyBorder="1" applyAlignment="1">
      <alignment horizontal="right" vertical="center" wrapText="1"/>
    </xf>
    <xf numFmtId="179" fontId="66" fillId="0" borderId="10" xfId="62" applyNumberFormat="1" applyFont="1" applyFill="1" applyBorder="1" applyAlignment="1">
      <alignment horizontal="right" vertical="center" wrapText="1"/>
      <protection/>
    </xf>
    <xf numFmtId="170" fontId="9" fillId="0" borderId="10" xfId="53" applyNumberFormat="1" applyFont="1" applyFill="1" applyBorder="1" applyAlignment="1" applyProtection="1">
      <alignment horizontal="right" vertical="center" wrapText="1"/>
      <protection hidden="1"/>
    </xf>
    <xf numFmtId="170" fontId="9" fillId="0" borderId="24" xfId="53" applyNumberFormat="1" applyFont="1" applyFill="1" applyBorder="1" applyAlignment="1" applyProtection="1">
      <alignment horizontal="right" vertical="center" wrapText="1"/>
      <protection hidden="1"/>
    </xf>
    <xf numFmtId="170" fontId="9" fillId="0" borderId="12" xfId="53" applyNumberFormat="1" applyFont="1" applyFill="1" applyBorder="1" applyAlignment="1" applyProtection="1">
      <alignment horizontal="right" vertical="center" wrapText="1"/>
      <protection hidden="1"/>
    </xf>
    <xf numFmtId="170" fontId="66" fillId="0" borderId="10" xfId="53" applyNumberFormat="1" applyFont="1" applyFill="1" applyBorder="1" applyAlignment="1" applyProtection="1">
      <alignment horizontal="right" vertical="center" wrapText="1"/>
      <protection hidden="1"/>
    </xf>
    <xf numFmtId="170" fontId="68" fillId="0" borderId="12" xfId="53" applyNumberFormat="1" applyFont="1" applyFill="1" applyBorder="1" applyAlignment="1" applyProtection="1">
      <alignment horizontal="right" vertical="center" wrapText="1"/>
      <protection hidden="1"/>
    </xf>
    <xf numFmtId="170" fontId="66" fillId="0" borderId="12" xfId="53" applyNumberFormat="1" applyFont="1" applyFill="1" applyBorder="1" applyAlignment="1" applyProtection="1">
      <alignment horizontal="right" vertical="center" wrapText="1"/>
      <protection hidden="1"/>
    </xf>
    <xf numFmtId="170" fontId="67" fillId="0" borderId="10" xfId="53" applyNumberFormat="1" applyFont="1" applyFill="1" applyBorder="1" applyAlignment="1" applyProtection="1">
      <alignment horizontal="right" vertical="center" wrapText="1"/>
      <protection hidden="1"/>
    </xf>
    <xf numFmtId="170" fontId="14" fillId="0" borderId="10" xfId="49" applyNumberFormat="1" applyFont="1" applyFill="1" applyBorder="1" applyAlignment="1" applyProtection="1">
      <alignment horizontal="right" vertical="center" wrapText="1"/>
      <protection hidden="1"/>
    </xf>
    <xf numFmtId="0" fontId="2" fillId="0" borderId="12" xfId="0" applyFont="1" applyFill="1" applyBorder="1" applyAlignment="1">
      <alignment horizontal="right" vertical="center" wrapText="1"/>
    </xf>
    <xf numFmtId="0" fontId="2" fillId="0" borderId="10" xfId="0"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165" fontId="2" fillId="0" borderId="10" xfId="51" applyNumberFormat="1" applyFont="1" applyFill="1" applyBorder="1" applyAlignment="1">
      <alignment horizontal="right" vertical="center" wrapText="1"/>
    </xf>
    <xf numFmtId="0" fontId="10" fillId="0" borderId="0" xfId="0" applyFont="1" applyAlignment="1">
      <alignment horizontal="right"/>
    </xf>
    <xf numFmtId="0" fontId="10" fillId="0" borderId="25" xfId="0" applyFont="1" applyFill="1" applyBorder="1" applyAlignment="1">
      <alignment horizontal="center" wrapText="1"/>
    </xf>
    <xf numFmtId="0" fontId="10" fillId="0" borderId="28" xfId="0" applyFont="1" applyFill="1" applyBorder="1" applyAlignment="1">
      <alignment horizontal="center" wrapText="1"/>
    </xf>
    <xf numFmtId="0" fontId="10" fillId="0" borderId="29" xfId="0" applyFont="1" applyFill="1" applyBorder="1" applyAlignment="1">
      <alignment horizontal="center" wrapText="1"/>
    </xf>
    <xf numFmtId="0" fontId="10" fillId="0" borderId="30" xfId="0" applyFont="1" applyFill="1" applyBorder="1" applyAlignment="1">
      <alignment horizontal="center" wrapText="1"/>
    </xf>
    <xf numFmtId="0" fontId="10" fillId="0" borderId="0" xfId="0" applyFont="1" applyFill="1" applyBorder="1" applyAlignment="1">
      <alignment horizontal="center" wrapText="1"/>
    </xf>
    <xf numFmtId="0" fontId="10" fillId="0" borderId="31" xfId="0" applyFont="1" applyFill="1" applyBorder="1" applyAlignment="1">
      <alignment horizontal="center" wrapText="1"/>
    </xf>
    <xf numFmtId="0" fontId="10" fillId="0" borderId="23" xfId="0" applyFont="1" applyFill="1" applyBorder="1" applyAlignment="1">
      <alignment horizontal="center" wrapText="1"/>
    </xf>
    <xf numFmtId="0" fontId="10" fillId="0" borderId="32" xfId="0" applyFont="1" applyFill="1" applyBorder="1" applyAlignment="1">
      <alignment horizontal="center" wrapText="1"/>
    </xf>
    <xf numFmtId="0" fontId="10" fillId="0" borderId="26" xfId="0" applyFont="1" applyFill="1" applyBorder="1" applyAlignment="1">
      <alignment horizont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4" xfId="52"/>
    <cellStyle name="Millares 3" xfId="53"/>
    <cellStyle name="Currency" xfId="54"/>
    <cellStyle name="Currency [0]" xfId="55"/>
    <cellStyle name="Moneda 2" xfId="56"/>
    <cellStyle name="Moneda 4" xfId="57"/>
    <cellStyle name="Neutral" xfId="58"/>
    <cellStyle name="Normal 10" xfId="59"/>
    <cellStyle name="Normal 2 10" xfId="60"/>
    <cellStyle name="Normal 2 10 2" xfId="61"/>
    <cellStyle name="Normal 2 10 2 2" xfId="62"/>
    <cellStyle name="Normal 2 2 3" xfId="63"/>
    <cellStyle name="Normal 3" xfId="64"/>
    <cellStyle name="Normal 3 2" xfId="65"/>
    <cellStyle name="Normal 5" xfId="66"/>
    <cellStyle name="Normal 6" xfId="67"/>
    <cellStyle name="Normal 86" xfId="68"/>
    <cellStyle name="Normal_1. Proyecto de Presupuesto 2007 - Rev 03" xfId="69"/>
    <cellStyle name="Normal_COMPARATIVO PRECIOS ENTRE ALMACENES Y COMPRAS II" xfId="70"/>
    <cellStyle name="Normal_PLAN DE COMPRAS 2012" xfId="71"/>
    <cellStyle name="Normal_PRECIOS" xfId="72"/>
    <cellStyle name="Normal_PRESUPUESTO  -  2006- 1ra versión - 4.5  %"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dxfs count="3">
    <dxf>
      <font>
        <color indexed="20"/>
      </font>
      <fill>
        <patternFill>
          <bgColor indexed="45"/>
        </patternFill>
      </fill>
    </dxf>
    <dxf>
      <fill>
        <patternFill patternType="none">
          <bgColor indexed="65"/>
        </patternFill>
      </fill>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arangoram\Downloads\Plan%20de%20adquisiciones%20actualizados%20con%20%%20contractuales\PLAN%20DE%20COMPRAS%2026-02-2015%20GS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arangoram\Downloads\Plan%20de%20adquisiciones%20actualizados%20con%20%%20contractuales\PLAN%20DE%20COMPRAS%20SIF%2025_02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arangoram\Downloads\Users\kherreraa\Downloads\PLAN%20DE%20COMPRAS%20GSP%2025-02-2015%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de compras SIF"/>
      <sheetName val="Plan de compras GSP"/>
      <sheetName val="LISTAS"/>
      <sheetName val="CONSOLIDAD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de compras S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de compras GS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ioquia.gov.co/" TargetMode="External" /><Relationship Id="rId2" Type="http://schemas.openxmlformats.org/officeDocument/2006/relationships/hyperlink" Target="mailto:beatriz.loperamontoya@antioquia.gov.co" TargetMode="External" /><Relationship Id="rId3" Type="http://schemas.openxmlformats.org/officeDocument/2006/relationships/hyperlink" Target="mailto:beatriz.loperamontoya@antioquia.gov.co" TargetMode="External" /><Relationship Id="rId4" Type="http://schemas.openxmlformats.org/officeDocument/2006/relationships/hyperlink" Target="mailto:beatriz.loperamontoya@antioquia.gov.co" TargetMode="External" /><Relationship Id="rId5" Type="http://schemas.openxmlformats.org/officeDocument/2006/relationships/hyperlink" Target="mailto:beatriz.loperamontoya@antioquia.gov.co" TargetMode="External" /><Relationship Id="rId6" Type="http://schemas.openxmlformats.org/officeDocument/2006/relationships/hyperlink" Target="mailto:beatriz.loperamontoya@antioquia.gov.co" TargetMode="External" /><Relationship Id="rId7" Type="http://schemas.openxmlformats.org/officeDocument/2006/relationships/hyperlink" Target="mailto:beatriz.loperamontoya@antioquia.gov.co" TargetMode="External" /><Relationship Id="rId8" Type="http://schemas.openxmlformats.org/officeDocument/2006/relationships/hyperlink" Target="mailto:beatriz.loperamontoya@antioquia.gov.co" TargetMode="External" /><Relationship Id="rId9" Type="http://schemas.openxmlformats.org/officeDocument/2006/relationships/hyperlink" Target="mailto:beatriz.loperamontoya@antioquia.gov.co" TargetMode="External" /><Relationship Id="rId10" Type="http://schemas.openxmlformats.org/officeDocument/2006/relationships/hyperlink" Target="mailto:beatriz.loperamontoya@antioquia.gov.co" TargetMode="External" /><Relationship Id="rId11" Type="http://schemas.openxmlformats.org/officeDocument/2006/relationships/hyperlink" Target="mailto:beatriz.loperamontoya@antioquia.gov.co" TargetMode="External" /><Relationship Id="rId12" Type="http://schemas.openxmlformats.org/officeDocument/2006/relationships/hyperlink" Target="mailto:beatriz.loperamontoya@antioquia.gov.co" TargetMode="External" /><Relationship Id="rId13" Type="http://schemas.openxmlformats.org/officeDocument/2006/relationships/hyperlink" Target="mailto:beatriz.loperamontoya@antioquia.gov.co" TargetMode="External" /><Relationship Id="rId14" Type="http://schemas.openxmlformats.org/officeDocument/2006/relationships/hyperlink" Target="mailto:beatriz.loperamontoya@antioquia.gov.co" TargetMode="External" /><Relationship Id="rId15" Type="http://schemas.openxmlformats.org/officeDocument/2006/relationships/hyperlink" Target="mailto:beatriz.loperamontoya@antioquia.gov.co" TargetMode="External" /><Relationship Id="rId16" Type="http://schemas.openxmlformats.org/officeDocument/2006/relationships/hyperlink" Target="mailto:beatriz.loperamontoya@antioquia.gov.co" TargetMode="External" /><Relationship Id="rId17" Type="http://schemas.openxmlformats.org/officeDocument/2006/relationships/hyperlink" Target="mailto:beatriz.loperamontoya@antioquia.gov.co" TargetMode="External" /><Relationship Id="rId18" Type="http://schemas.openxmlformats.org/officeDocument/2006/relationships/hyperlink" Target="mailto:beatriz.loperamontoya@antioquia.gov.co" TargetMode="External" /><Relationship Id="rId19" Type="http://schemas.openxmlformats.org/officeDocument/2006/relationships/hyperlink" Target="mailto:beatriz.loperamontoya@antioquia.gov.co" TargetMode="External" /><Relationship Id="rId20" Type="http://schemas.openxmlformats.org/officeDocument/2006/relationships/hyperlink" Target="mailto:beatriz.loperamontoya@antioquia.gov.co" TargetMode="External" /><Relationship Id="rId21" Type="http://schemas.openxmlformats.org/officeDocument/2006/relationships/hyperlink" Target="mailto:beatriz.loperamontoya@antioquia.gov.co" TargetMode="External" /><Relationship Id="rId22" Type="http://schemas.openxmlformats.org/officeDocument/2006/relationships/hyperlink" Target="mailto:beatriz.loperamontoya@antioquia.gov.co" TargetMode="External" /><Relationship Id="rId23" Type="http://schemas.openxmlformats.org/officeDocument/2006/relationships/hyperlink" Target="mailto:beatriz.loperamontoya@antioquia.gov.co" TargetMode="External" /><Relationship Id="rId24" Type="http://schemas.openxmlformats.org/officeDocument/2006/relationships/hyperlink" Target="mailto:beatriz.loperamontoya@antioquia.gov.co" TargetMode="External" /><Relationship Id="rId25" Type="http://schemas.openxmlformats.org/officeDocument/2006/relationships/hyperlink" Target="mailto:beatriz.loperamontoya@antioquia.gov.co" TargetMode="External" /><Relationship Id="rId26" Type="http://schemas.openxmlformats.org/officeDocument/2006/relationships/hyperlink" Target="mailto:beatriz.loperamontoya@antioquia.gov.co" TargetMode="External" /><Relationship Id="rId27" Type="http://schemas.openxmlformats.org/officeDocument/2006/relationships/hyperlink" Target="mailto:beatriz.loperamontoya@antioquia.gov.co" TargetMode="External" /><Relationship Id="rId28" Type="http://schemas.openxmlformats.org/officeDocument/2006/relationships/hyperlink" Target="mailto:beatriz.loperamontoya@antioquia.gov.co" TargetMode="External" /><Relationship Id="rId29" Type="http://schemas.openxmlformats.org/officeDocument/2006/relationships/hyperlink" Target="mailto:beatriz.loperamontoya@antioquia.gov.co" TargetMode="External" /><Relationship Id="rId30" Type="http://schemas.openxmlformats.org/officeDocument/2006/relationships/hyperlink" Target="mailto:beatriz.loperamontoya@antioquia.gov.co"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024"/>
  <sheetViews>
    <sheetView tabSelected="1" zoomScale="70" zoomScaleNormal="70" zoomScalePageLayoutView="0" workbookViewId="0" topLeftCell="A1963">
      <selection activeCell="A1963" sqref="A1963"/>
    </sheetView>
  </sheetViews>
  <sheetFormatPr defaultColWidth="23.57421875" defaultRowHeight="15"/>
  <cols>
    <col min="1" max="1" width="11.421875" style="19" customWidth="1"/>
    <col min="2" max="2" width="23.57421875" style="19" customWidth="1"/>
    <col min="3" max="3" width="49.140625" style="33" customWidth="1"/>
    <col min="4" max="4" width="18.28125" style="19" customWidth="1"/>
    <col min="5" max="7" width="23.57421875" style="19" customWidth="1"/>
    <col min="8" max="9" width="23.57421875" style="230" customWidth="1"/>
    <col min="10" max="16384" width="23.57421875" style="19" customWidth="1"/>
  </cols>
  <sheetData>
    <row r="1" ht="15"/>
    <row r="2" spans="1:11" ht="15">
      <c r="A2" s="16"/>
      <c r="B2" s="17"/>
      <c r="C2" s="16"/>
      <c r="D2" s="16"/>
      <c r="E2" s="16"/>
      <c r="F2" s="16"/>
      <c r="G2" s="16"/>
      <c r="H2" s="177"/>
      <c r="I2" s="177"/>
      <c r="J2" s="18"/>
      <c r="K2" s="16"/>
    </row>
    <row r="3" spans="1:11" ht="15">
      <c r="A3" s="16"/>
      <c r="B3" s="20" t="s">
        <v>945</v>
      </c>
      <c r="C3" s="16"/>
      <c r="D3" s="16"/>
      <c r="E3" s="16"/>
      <c r="F3" s="16"/>
      <c r="G3" s="16"/>
      <c r="H3" s="177"/>
      <c r="I3" s="177"/>
      <c r="J3" s="18"/>
      <c r="K3" s="16"/>
    </row>
    <row r="4" spans="1:11" ht="15">
      <c r="A4" s="16"/>
      <c r="B4" s="20"/>
      <c r="C4" s="16"/>
      <c r="D4" s="16"/>
      <c r="E4" s="16"/>
      <c r="F4" s="16"/>
      <c r="G4" s="16"/>
      <c r="H4" s="177"/>
      <c r="I4" s="177"/>
      <c r="J4" s="18"/>
      <c r="K4" s="16"/>
    </row>
    <row r="5" spans="1:11" ht="15.75" thickBot="1">
      <c r="A5" s="16"/>
      <c r="B5" s="20" t="s">
        <v>946</v>
      </c>
      <c r="C5" s="16"/>
      <c r="D5" s="16"/>
      <c r="E5" s="16"/>
      <c r="F5" s="16"/>
      <c r="G5" s="16"/>
      <c r="H5" s="177"/>
      <c r="I5" s="177"/>
      <c r="J5" s="18"/>
      <c r="K5" s="16"/>
    </row>
    <row r="6" spans="1:11" ht="30" customHeight="1">
      <c r="A6" s="16"/>
      <c r="B6" s="21" t="s">
        <v>947</v>
      </c>
      <c r="C6" s="22" t="s">
        <v>948</v>
      </c>
      <c r="D6" s="16"/>
      <c r="E6" s="16"/>
      <c r="F6" s="231" t="s">
        <v>949</v>
      </c>
      <c r="G6" s="232"/>
      <c r="H6" s="232"/>
      <c r="I6" s="232"/>
      <c r="J6" s="233"/>
      <c r="K6" s="16"/>
    </row>
    <row r="7" spans="1:11" ht="30">
      <c r="A7" s="16"/>
      <c r="B7" s="23" t="s">
        <v>950</v>
      </c>
      <c r="C7" s="24" t="s">
        <v>951</v>
      </c>
      <c r="D7" s="16"/>
      <c r="E7" s="16"/>
      <c r="F7" s="234"/>
      <c r="G7" s="235"/>
      <c r="H7" s="235"/>
      <c r="I7" s="235"/>
      <c r="J7" s="236"/>
      <c r="K7" s="16"/>
    </row>
    <row r="8" spans="1:11" ht="15">
      <c r="A8" s="16"/>
      <c r="B8" s="23" t="s">
        <v>952</v>
      </c>
      <c r="C8" s="25">
        <v>3839345</v>
      </c>
      <c r="D8" s="16"/>
      <c r="E8" s="16"/>
      <c r="F8" s="234"/>
      <c r="G8" s="235"/>
      <c r="H8" s="235"/>
      <c r="I8" s="235"/>
      <c r="J8" s="236"/>
      <c r="K8" s="16"/>
    </row>
    <row r="9" spans="1:11" ht="15">
      <c r="A9" s="16"/>
      <c r="B9" s="23" t="s">
        <v>953</v>
      </c>
      <c r="C9" s="26" t="s">
        <v>954</v>
      </c>
      <c r="D9" s="16"/>
      <c r="E9" s="16"/>
      <c r="F9" s="234"/>
      <c r="G9" s="235"/>
      <c r="H9" s="235"/>
      <c r="I9" s="235"/>
      <c r="J9" s="236"/>
      <c r="K9" s="16"/>
    </row>
    <row r="10" spans="1:11" ht="150">
      <c r="A10" s="16"/>
      <c r="B10" s="23" t="s">
        <v>955</v>
      </c>
      <c r="C10" s="24" t="s">
        <v>956</v>
      </c>
      <c r="D10" s="16"/>
      <c r="E10" s="16"/>
      <c r="F10" s="237"/>
      <c r="G10" s="238"/>
      <c r="H10" s="238"/>
      <c r="I10" s="238"/>
      <c r="J10" s="239"/>
      <c r="K10" s="16"/>
    </row>
    <row r="11" spans="1:11" ht="409.5">
      <c r="A11" s="16"/>
      <c r="B11" s="23" t="s">
        <v>957</v>
      </c>
      <c r="C11" s="24" t="s">
        <v>958</v>
      </c>
      <c r="D11" s="16"/>
      <c r="E11" s="16"/>
      <c r="F11" s="27"/>
      <c r="G11" s="27"/>
      <c r="H11" s="178"/>
      <c r="I11" s="178"/>
      <c r="J11" s="28"/>
      <c r="K11" s="16"/>
    </row>
    <row r="12" spans="1:11" ht="105" customHeight="1">
      <c r="A12" s="16"/>
      <c r="B12" s="23" t="s">
        <v>959</v>
      </c>
      <c r="C12" s="24" t="s">
        <v>960</v>
      </c>
      <c r="D12" s="16"/>
      <c r="E12" s="16"/>
      <c r="F12" s="231" t="s">
        <v>961</v>
      </c>
      <c r="G12" s="232"/>
      <c r="H12" s="232"/>
      <c r="I12" s="232"/>
      <c r="J12" s="233"/>
      <c r="K12" s="16"/>
    </row>
    <row r="13" spans="1:11" ht="15">
      <c r="A13" s="16"/>
      <c r="B13" s="23" t="s">
        <v>962</v>
      </c>
      <c r="C13" s="29">
        <v>1908490213736</v>
      </c>
      <c r="D13" s="16"/>
      <c r="E13" s="16"/>
      <c r="F13" s="234"/>
      <c r="G13" s="235"/>
      <c r="H13" s="235"/>
      <c r="I13" s="235"/>
      <c r="J13" s="236"/>
      <c r="K13" s="16"/>
    </row>
    <row r="14" spans="1:11" ht="45">
      <c r="A14" s="16"/>
      <c r="B14" s="23" t="s">
        <v>963</v>
      </c>
      <c r="C14" s="29">
        <v>644350000</v>
      </c>
      <c r="D14" s="16"/>
      <c r="E14" s="16"/>
      <c r="F14" s="234"/>
      <c r="G14" s="235"/>
      <c r="H14" s="235"/>
      <c r="I14" s="235"/>
      <c r="J14" s="236"/>
      <c r="K14" s="16"/>
    </row>
    <row r="15" spans="1:11" ht="45">
      <c r="A15" s="16"/>
      <c r="B15" s="23" t="s">
        <v>964</v>
      </c>
      <c r="C15" s="29">
        <v>64435000</v>
      </c>
      <c r="D15" s="16"/>
      <c r="E15" s="16"/>
      <c r="F15" s="234"/>
      <c r="G15" s="235"/>
      <c r="H15" s="235"/>
      <c r="I15" s="235"/>
      <c r="J15" s="236"/>
      <c r="K15" s="16"/>
    </row>
    <row r="16" spans="1:11" ht="30.75" thickBot="1">
      <c r="A16" s="16"/>
      <c r="B16" s="30" t="s">
        <v>965</v>
      </c>
      <c r="C16" s="31">
        <v>42074</v>
      </c>
      <c r="D16" s="16"/>
      <c r="E16" s="16"/>
      <c r="F16" s="237"/>
      <c r="G16" s="238"/>
      <c r="H16" s="238"/>
      <c r="I16" s="238"/>
      <c r="J16" s="239"/>
      <c r="K16" s="16"/>
    </row>
    <row r="17" ht="15"/>
    <row r="18" spans="2:12" ht="15">
      <c r="B18" s="32" t="s">
        <v>966</v>
      </c>
      <c r="C18" s="32"/>
      <c r="D18" s="15"/>
      <c r="E18" s="15"/>
      <c r="F18" s="15"/>
      <c r="G18" s="15"/>
      <c r="H18" s="179"/>
      <c r="I18" s="179"/>
      <c r="J18" s="15"/>
      <c r="K18" s="15"/>
      <c r="L18" s="15"/>
    </row>
    <row r="19" spans="2:12" ht="71.25">
      <c r="B19" s="35" t="s">
        <v>0</v>
      </c>
      <c r="C19" s="35" t="s">
        <v>1</v>
      </c>
      <c r="D19" s="35" t="s">
        <v>2</v>
      </c>
      <c r="E19" s="35" t="s">
        <v>3</v>
      </c>
      <c r="F19" s="35" t="s">
        <v>4</v>
      </c>
      <c r="G19" s="35" t="s">
        <v>5</v>
      </c>
      <c r="H19" s="180" t="s">
        <v>6</v>
      </c>
      <c r="I19" s="180" t="s">
        <v>1149</v>
      </c>
      <c r="J19" s="35" t="s">
        <v>7</v>
      </c>
      <c r="K19" s="35" t="s">
        <v>8</v>
      </c>
      <c r="L19" s="35" t="s">
        <v>9</v>
      </c>
    </row>
    <row r="20" spans="2:12" ht="89.25">
      <c r="B20" s="36">
        <v>43232408</v>
      </c>
      <c r="C20" s="37" t="s">
        <v>1156</v>
      </c>
      <c r="D20" s="36" t="s">
        <v>19</v>
      </c>
      <c r="E20" s="38" t="s">
        <v>35</v>
      </c>
      <c r="F20" s="36" t="s">
        <v>214</v>
      </c>
      <c r="G20" s="36" t="s">
        <v>13</v>
      </c>
      <c r="H20" s="181">
        <v>1755000000</v>
      </c>
      <c r="I20" s="181">
        <v>1755000000</v>
      </c>
      <c r="J20" s="36" t="s">
        <v>14</v>
      </c>
      <c r="K20" s="36" t="s">
        <v>14</v>
      </c>
      <c r="L20" s="39" t="s">
        <v>15</v>
      </c>
    </row>
    <row r="21" spans="2:12" ht="63.75">
      <c r="B21" s="36">
        <v>78131602</v>
      </c>
      <c r="C21" s="36" t="s">
        <v>1157</v>
      </c>
      <c r="D21" s="36" t="s">
        <v>36</v>
      </c>
      <c r="E21" s="38" t="s">
        <v>11</v>
      </c>
      <c r="F21" s="36" t="s">
        <v>214</v>
      </c>
      <c r="G21" s="36" t="s">
        <v>13</v>
      </c>
      <c r="H21" s="181">
        <v>279384000</v>
      </c>
      <c r="I21" s="181">
        <v>279384000</v>
      </c>
      <c r="J21" s="36" t="s">
        <v>14</v>
      </c>
      <c r="K21" s="36" t="s">
        <v>14</v>
      </c>
      <c r="L21" s="39" t="s">
        <v>15</v>
      </c>
    </row>
    <row r="22" spans="2:12" ht="63.75">
      <c r="B22" s="40">
        <v>56101708</v>
      </c>
      <c r="C22" s="36" t="s">
        <v>1158</v>
      </c>
      <c r="D22" s="36" t="s">
        <v>16</v>
      </c>
      <c r="E22" s="38" t="s">
        <v>17</v>
      </c>
      <c r="F22" s="36" t="s">
        <v>39</v>
      </c>
      <c r="G22" s="36" t="s">
        <v>13</v>
      </c>
      <c r="H22" s="181">
        <v>76133452</v>
      </c>
      <c r="I22" s="181">
        <v>76133452</v>
      </c>
      <c r="J22" s="36" t="s">
        <v>14</v>
      </c>
      <c r="K22" s="36" t="s">
        <v>14</v>
      </c>
      <c r="L22" s="39" t="s">
        <v>15</v>
      </c>
    </row>
    <row r="23" spans="2:12" ht="63.75">
      <c r="B23" s="36">
        <v>81161500</v>
      </c>
      <c r="C23" s="36" t="s">
        <v>1159</v>
      </c>
      <c r="D23" s="36" t="s">
        <v>36</v>
      </c>
      <c r="E23" s="38" t="s">
        <v>18</v>
      </c>
      <c r="F23" s="36" t="s">
        <v>214</v>
      </c>
      <c r="G23" s="36" t="s">
        <v>13</v>
      </c>
      <c r="H23" s="181">
        <v>219386566</v>
      </c>
      <c r="I23" s="181">
        <v>219386566</v>
      </c>
      <c r="J23" s="36" t="s">
        <v>14</v>
      </c>
      <c r="K23" s="36" t="s">
        <v>14</v>
      </c>
      <c r="L23" s="39" t="s">
        <v>15</v>
      </c>
    </row>
    <row r="24" spans="2:12" ht="63.75">
      <c r="B24" s="36">
        <v>45121700</v>
      </c>
      <c r="C24" s="36" t="s">
        <v>1160</v>
      </c>
      <c r="D24" s="36" t="s">
        <v>19</v>
      </c>
      <c r="E24" s="38" t="s">
        <v>20</v>
      </c>
      <c r="F24" s="36" t="s">
        <v>214</v>
      </c>
      <c r="G24" s="36" t="s">
        <v>13</v>
      </c>
      <c r="H24" s="181">
        <v>65000000</v>
      </c>
      <c r="I24" s="181">
        <v>65000000</v>
      </c>
      <c r="J24" s="36" t="s">
        <v>14</v>
      </c>
      <c r="K24" s="36" t="s">
        <v>14</v>
      </c>
      <c r="L24" s="39" t="s">
        <v>15</v>
      </c>
    </row>
    <row r="25" spans="2:12" ht="89.25">
      <c r="B25" s="36">
        <v>78102206</v>
      </c>
      <c r="C25" s="36" t="s">
        <v>1161</v>
      </c>
      <c r="D25" s="36" t="s">
        <v>1162</v>
      </c>
      <c r="E25" s="36" t="s">
        <v>1163</v>
      </c>
      <c r="F25" s="36" t="s">
        <v>21</v>
      </c>
      <c r="G25" s="36" t="s">
        <v>26</v>
      </c>
      <c r="H25" s="181" t="s">
        <v>1164</v>
      </c>
      <c r="I25" s="181" t="s">
        <v>1164</v>
      </c>
      <c r="J25" s="36" t="s">
        <v>14</v>
      </c>
      <c r="K25" s="36" t="s">
        <v>14</v>
      </c>
      <c r="L25" s="39" t="s">
        <v>15</v>
      </c>
    </row>
    <row r="26" spans="2:12" ht="63.75">
      <c r="B26" s="36">
        <v>55121904</v>
      </c>
      <c r="C26" s="36" t="s">
        <v>1165</v>
      </c>
      <c r="D26" s="36" t="s">
        <v>16</v>
      </c>
      <c r="E26" s="38" t="s">
        <v>306</v>
      </c>
      <c r="F26" s="36" t="s">
        <v>364</v>
      </c>
      <c r="G26" s="36" t="s">
        <v>26</v>
      </c>
      <c r="H26" s="100">
        <v>28698400</v>
      </c>
      <c r="I26" s="100">
        <v>28698400</v>
      </c>
      <c r="J26" s="36" t="s">
        <v>14</v>
      </c>
      <c r="K26" s="36" t="s">
        <v>14</v>
      </c>
      <c r="L26" s="39" t="s">
        <v>15</v>
      </c>
    </row>
    <row r="27" spans="2:12" ht="63.75">
      <c r="B27" s="36">
        <v>81101707</v>
      </c>
      <c r="C27" s="36" t="s">
        <v>1166</v>
      </c>
      <c r="D27" s="36" t="s">
        <v>19</v>
      </c>
      <c r="E27" s="38" t="s">
        <v>25</v>
      </c>
      <c r="F27" s="36" t="s">
        <v>364</v>
      </c>
      <c r="G27" s="36" t="s">
        <v>26</v>
      </c>
      <c r="H27" s="100">
        <v>23000000</v>
      </c>
      <c r="I27" s="100">
        <v>23000000</v>
      </c>
      <c r="J27" s="36" t="s">
        <v>14</v>
      </c>
      <c r="K27" s="36" t="s">
        <v>14</v>
      </c>
      <c r="L27" s="39" t="s">
        <v>15</v>
      </c>
    </row>
    <row r="28" spans="2:12" ht="63.75">
      <c r="B28" s="36">
        <v>90121502</v>
      </c>
      <c r="C28" s="36" t="s">
        <v>1167</v>
      </c>
      <c r="D28" s="36" t="s">
        <v>36</v>
      </c>
      <c r="E28" s="38" t="s">
        <v>27</v>
      </c>
      <c r="F28" s="36" t="s">
        <v>214</v>
      </c>
      <c r="G28" s="36" t="s">
        <v>26</v>
      </c>
      <c r="H28" s="100">
        <v>1443401000</v>
      </c>
      <c r="I28" s="100">
        <v>1443401000</v>
      </c>
      <c r="J28" s="36" t="s">
        <v>14</v>
      </c>
      <c r="K28" s="36" t="s">
        <v>14</v>
      </c>
      <c r="L28" s="39" t="s">
        <v>15</v>
      </c>
    </row>
    <row r="29" spans="2:12" ht="63.75">
      <c r="B29" s="36">
        <v>55101504</v>
      </c>
      <c r="C29" s="36" t="s">
        <v>28</v>
      </c>
      <c r="D29" s="36" t="s">
        <v>259</v>
      </c>
      <c r="E29" s="38" t="s">
        <v>30</v>
      </c>
      <c r="F29" s="36" t="s">
        <v>90</v>
      </c>
      <c r="G29" s="36" t="s">
        <v>26</v>
      </c>
      <c r="H29" s="100">
        <v>3108000</v>
      </c>
      <c r="I29" s="100">
        <v>3108000</v>
      </c>
      <c r="J29" s="36" t="s">
        <v>14</v>
      </c>
      <c r="K29" s="36" t="s">
        <v>14</v>
      </c>
      <c r="L29" s="39" t="s">
        <v>15</v>
      </c>
    </row>
    <row r="30" spans="2:12" ht="63.75">
      <c r="B30" s="36">
        <v>55101504</v>
      </c>
      <c r="C30" s="36" t="s">
        <v>32</v>
      </c>
      <c r="D30" s="36" t="s">
        <v>259</v>
      </c>
      <c r="E30" s="38" t="s">
        <v>30</v>
      </c>
      <c r="F30" s="36" t="s">
        <v>90</v>
      </c>
      <c r="G30" s="36" t="s">
        <v>26</v>
      </c>
      <c r="H30" s="100">
        <v>1032000</v>
      </c>
      <c r="I30" s="100">
        <v>1032000</v>
      </c>
      <c r="J30" s="36" t="s">
        <v>14</v>
      </c>
      <c r="K30" s="36" t="s">
        <v>14</v>
      </c>
      <c r="L30" s="39" t="s">
        <v>15</v>
      </c>
    </row>
    <row r="31" spans="2:12" ht="63.75">
      <c r="B31" s="36">
        <v>55101504</v>
      </c>
      <c r="C31" s="36" t="s">
        <v>33</v>
      </c>
      <c r="D31" s="36" t="s">
        <v>259</v>
      </c>
      <c r="E31" s="38" t="s">
        <v>30</v>
      </c>
      <c r="F31" s="36" t="s">
        <v>90</v>
      </c>
      <c r="G31" s="36" t="s">
        <v>26</v>
      </c>
      <c r="H31" s="100">
        <v>1872000</v>
      </c>
      <c r="I31" s="100">
        <v>1872000</v>
      </c>
      <c r="J31" s="36" t="s">
        <v>14</v>
      </c>
      <c r="K31" s="36" t="s">
        <v>14</v>
      </c>
      <c r="L31" s="39" t="s">
        <v>15</v>
      </c>
    </row>
    <row r="32" spans="1:13" s="34" customFormat="1" ht="63.75">
      <c r="A32" s="19"/>
      <c r="B32" s="36">
        <v>55101504</v>
      </c>
      <c r="C32" s="36" t="s">
        <v>34</v>
      </c>
      <c r="D32" s="36" t="s">
        <v>29</v>
      </c>
      <c r="E32" s="38" t="s">
        <v>30</v>
      </c>
      <c r="F32" s="36" t="s">
        <v>90</v>
      </c>
      <c r="G32" s="36" t="s">
        <v>26</v>
      </c>
      <c r="H32" s="100">
        <v>1196000</v>
      </c>
      <c r="I32" s="100">
        <v>1196000</v>
      </c>
      <c r="J32" s="36" t="s">
        <v>14</v>
      </c>
      <c r="K32" s="36" t="s">
        <v>14</v>
      </c>
      <c r="L32" s="39" t="s">
        <v>15</v>
      </c>
      <c r="M32" s="19"/>
    </row>
    <row r="33" spans="1:13" s="34" customFormat="1" ht="63.75">
      <c r="A33" s="19"/>
      <c r="B33" s="36">
        <v>46181500</v>
      </c>
      <c r="C33" s="36" t="s">
        <v>1168</v>
      </c>
      <c r="D33" s="36" t="s">
        <v>19</v>
      </c>
      <c r="E33" s="38" t="s">
        <v>17</v>
      </c>
      <c r="F33" s="36" t="s">
        <v>214</v>
      </c>
      <c r="G33" s="75" t="s">
        <v>26</v>
      </c>
      <c r="H33" s="100">
        <v>86948594</v>
      </c>
      <c r="I33" s="100">
        <v>86948594</v>
      </c>
      <c r="J33" s="36" t="s">
        <v>14</v>
      </c>
      <c r="K33" s="36" t="s">
        <v>14</v>
      </c>
      <c r="L33" s="39" t="s">
        <v>15</v>
      </c>
      <c r="M33" s="19"/>
    </row>
    <row r="34" spans="1:13" s="34" customFormat="1" ht="63.75">
      <c r="A34" s="19"/>
      <c r="B34" s="36">
        <v>52141500</v>
      </c>
      <c r="C34" s="36" t="s">
        <v>1169</v>
      </c>
      <c r="D34" s="36" t="s">
        <v>19</v>
      </c>
      <c r="E34" s="38" t="s">
        <v>17</v>
      </c>
      <c r="F34" s="36" t="s">
        <v>214</v>
      </c>
      <c r="G34" s="36" t="s">
        <v>26</v>
      </c>
      <c r="H34" s="100">
        <v>65203511</v>
      </c>
      <c r="I34" s="100">
        <v>65203511</v>
      </c>
      <c r="J34" s="36" t="s">
        <v>14</v>
      </c>
      <c r="K34" s="36" t="s">
        <v>14</v>
      </c>
      <c r="L34" s="39" t="s">
        <v>15</v>
      </c>
      <c r="M34" s="19"/>
    </row>
    <row r="35" spans="2:12" ht="63.75">
      <c r="B35" s="36">
        <v>43211500</v>
      </c>
      <c r="C35" s="36" t="s">
        <v>1170</v>
      </c>
      <c r="D35" s="36" t="s">
        <v>19</v>
      </c>
      <c r="E35" s="38" t="s">
        <v>17</v>
      </c>
      <c r="F35" s="36" t="s">
        <v>214</v>
      </c>
      <c r="G35" s="36" t="s">
        <v>26</v>
      </c>
      <c r="H35" s="100" t="s">
        <v>1171</v>
      </c>
      <c r="I35" s="100" t="s">
        <v>1171</v>
      </c>
      <c r="J35" s="36" t="s">
        <v>14</v>
      </c>
      <c r="K35" s="36" t="s">
        <v>14</v>
      </c>
      <c r="L35" s="39" t="s">
        <v>15</v>
      </c>
    </row>
    <row r="36" spans="2:12" ht="63.75">
      <c r="B36" s="36">
        <v>86141702</v>
      </c>
      <c r="C36" s="36" t="s">
        <v>1172</v>
      </c>
      <c r="D36" s="36" t="s">
        <v>16</v>
      </c>
      <c r="E36" s="38" t="s">
        <v>17</v>
      </c>
      <c r="F36" s="36" t="s">
        <v>214</v>
      </c>
      <c r="G36" s="41" t="s">
        <v>26</v>
      </c>
      <c r="H36" s="100">
        <v>218943754</v>
      </c>
      <c r="I36" s="100">
        <v>218943754</v>
      </c>
      <c r="J36" s="36" t="s">
        <v>14</v>
      </c>
      <c r="K36" s="36" t="s">
        <v>14</v>
      </c>
      <c r="L36" s="39" t="s">
        <v>15</v>
      </c>
    </row>
    <row r="37" spans="2:12" ht="63.75">
      <c r="B37" s="36">
        <v>43191511</v>
      </c>
      <c r="C37" s="36" t="s">
        <v>1173</v>
      </c>
      <c r="D37" s="36" t="s">
        <v>19</v>
      </c>
      <c r="E37" s="38" t="s">
        <v>17</v>
      </c>
      <c r="F37" s="36" t="s">
        <v>90</v>
      </c>
      <c r="G37" s="36" t="s">
        <v>26</v>
      </c>
      <c r="H37" s="100">
        <v>59985106</v>
      </c>
      <c r="I37" s="100">
        <v>59985106</v>
      </c>
      <c r="J37" s="36" t="s">
        <v>14</v>
      </c>
      <c r="K37" s="36" t="s">
        <v>14</v>
      </c>
      <c r="L37" s="39" t="s">
        <v>15</v>
      </c>
    </row>
    <row r="38" spans="2:12" ht="63.75">
      <c r="B38" s="36">
        <v>72154066</v>
      </c>
      <c r="C38" s="36" t="s">
        <v>1174</v>
      </c>
      <c r="D38" s="36" t="s">
        <v>19</v>
      </c>
      <c r="E38" s="38" t="s">
        <v>17</v>
      </c>
      <c r="F38" s="36" t="s">
        <v>214</v>
      </c>
      <c r="G38" s="36" t="s">
        <v>26</v>
      </c>
      <c r="H38" s="181">
        <v>61119096</v>
      </c>
      <c r="I38" s="181">
        <v>61119096</v>
      </c>
      <c r="J38" s="36" t="s">
        <v>14</v>
      </c>
      <c r="K38" s="36" t="s">
        <v>14</v>
      </c>
      <c r="L38" s="39" t="s">
        <v>15</v>
      </c>
    </row>
    <row r="39" spans="2:12" ht="63.75">
      <c r="B39" s="36">
        <v>39121700</v>
      </c>
      <c r="C39" s="36" t="s">
        <v>1175</v>
      </c>
      <c r="D39" s="36" t="s">
        <v>19</v>
      </c>
      <c r="E39" s="38" t="s">
        <v>35</v>
      </c>
      <c r="F39" s="36" t="s">
        <v>214</v>
      </c>
      <c r="G39" s="36" t="s">
        <v>26</v>
      </c>
      <c r="H39" s="181">
        <v>179765432</v>
      </c>
      <c r="I39" s="181">
        <v>179765432</v>
      </c>
      <c r="J39" s="36" t="s">
        <v>14</v>
      </c>
      <c r="K39" s="36" t="s">
        <v>14</v>
      </c>
      <c r="L39" s="39" t="s">
        <v>15</v>
      </c>
    </row>
    <row r="40" spans="2:12" ht="63.75">
      <c r="B40" s="36">
        <v>81112501</v>
      </c>
      <c r="C40" s="36" t="s">
        <v>1176</v>
      </c>
      <c r="D40" s="36" t="s">
        <v>42</v>
      </c>
      <c r="E40" s="38" t="s">
        <v>20</v>
      </c>
      <c r="F40" s="36" t="s">
        <v>90</v>
      </c>
      <c r="G40" s="36" t="s">
        <v>26</v>
      </c>
      <c r="H40" s="181">
        <v>90549697</v>
      </c>
      <c r="I40" s="181">
        <v>90549697</v>
      </c>
      <c r="J40" s="36" t="s">
        <v>14</v>
      </c>
      <c r="K40" s="36" t="s">
        <v>14</v>
      </c>
      <c r="L40" s="39" t="s">
        <v>15</v>
      </c>
    </row>
    <row r="41" spans="2:12" ht="63.75">
      <c r="B41" s="36">
        <v>56101701</v>
      </c>
      <c r="C41" s="42" t="s">
        <v>1177</v>
      </c>
      <c r="D41" s="36" t="s">
        <v>42</v>
      </c>
      <c r="E41" s="38" t="s">
        <v>20</v>
      </c>
      <c r="F41" s="36" t="s">
        <v>214</v>
      </c>
      <c r="G41" s="36" t="s">
        <v>26</v>
      </c>
      <c r="H41" s="181">
        <v>35601877</v>
      </c>
      <c r="I41" s="181">
        <v>35601877</v>
      </c>
      <c r="J41" s="36" t="s">
        <v>14</v>
      </c>
      <c r="K41" s="36" t="s">
        <v>14</v>
      </c>
      <c r="L41" s="39" t="s">
        <v>15</v>
      </c>
    </row>
    <row r="42" spans="2:12" ht="63.75">
      <c r="B42" s="36">
        <v>32101617</v>
      </c>
      <c r="C42" s="36" t="s">
        <v>1178</v>
      </c>
      <c r="D42" s="36" t="s">
        <v>19</v>
      </c>
      <c r="E42" s="38" t="s">
        <v>20</v>
      </c>
      <c r="F42" s="36" t="s">
        <v>24</v>
      </c>
      <c r="G42" s="36" t="s">
        <v>26</v>
      </c>
      <c r="H42" s="181">
        <v>41533800</v>
      </c>
      <c r="I42" s="181">
        <v>41533800</v>
      </c>
      <c r="J42" s="36" t="s">
        <v>14</v>
      </c>
      <c r="K42" s="36" t="s">
        <v>14</v>
      </c>
      <c r="L42" s="39" t="s">
        <v>15</v>
      </c>
    </row>
    <row r="43" spans="2:12" ht="63.75">
      <c r="B43" s="36">
        <v>43211714</v>
      </c>
      <c r="C43" s="36" t="s">
        <v>1179</v>
      </c>
      <c r="D43" s="36" t="s">
        <v>19</v>
      </c>
      <c r="E43" s="38" t="s">
        <v>17</v>
      </c>
      <c r="F43" s="36" t="s">
        <v>214</v>
      </c>
      <c r="G43" s="36" t="s">
        <v>26</v>
      </c>
      <c r="H43" s="181">
        <v>64000000</v>
      </c>
      <c r="I43" s="181">
        <v>64000000</v>
      </c>
      <c r="J43" s="36" t="s">
        <v>14</v>
      </c>
      <c r="K43" s="36" t="s">
        <v>14</v>
      </c>
      <c r="L43" s="39" t="s">
        <v>15</v>
      </c>
    </row>
    <row r="44" spans="2:12" ht="63.75">
      <c r="B44" s="36">
        <v>46171505</v>
      </c>
      <c r="C44" s="36" t="s">
        <v>1180</v>
      </c>
      <c r="D44" s="36" t="s">
        <v>19</v>
      </c>
      <c r="E44" s="38" t="s">
        <v>20</v>
      </c>
      <c r="F44" s="36" t="s">
        <v>24</v>
      </c>
      <c r="G44" s="36" t="s">
        <v>26</v>
      </c>
      <c r="H44" s="181">
        <v>14037251</v>
      </c>
      <c r="I44" s="181">
        <v>14037251</v>
      </c>
      <c r="J44" s="36" t="s">
        <v>14</v>
      </c>
      <c r="K44" s="36" t="s">
        <v>14</v>
      </c>
      <c r="L44" s="39" t="s">
        <v>15</v>
      </c>
    </row>
    <row r="45" spans="2:12" ht="63.75">
      <c r="B45" s="36">
        <v>46171600</v>
      </c>
      <c r="C45" s="36" t="s">
        <v>1181</v>
      </c>
      <c r="D45" s="36" t="s">
        <v>19</v>
      </c>
      <c r="E45" s="38" t="s">
        <v>17</v>
      </c>
      <c r="F45" s="36" t="s">
        <v>214</v>
      </c>
      <c r="G45" s="36" t="s">
        <v>26</v>
      </c>
      <c r="H45" s="181">
        <v>100000000</v>
      </c>
      <c r="I45" s="181">
        <v>100000000</v>
      </c>
      <c r="J45" s="36" t="s">
        <v>14</v>
      </c>
      <c r="K45" s="36" t="s">
        <v>14</v>
      </c>
      <c r="L45" s="39" t="s">
        <v>15</v>
      </c>
    </row>
    <row r="46" spans="2:12" ht="63.75">
      <c r="B46" s="36">
        <v>53102700</v>
      </c>
      <c r="C46" s="36" t="s">
        <v>1182</v>
      </c>
      <c r="D46" s="36" t="s">
        <v>19</v>
      </c>
      <c r="E46" s="38" t="s">
        <v>35</v>
      </c>
      <c r="F46" s="36" t="s">
        <v>24</v>
      </c>
      <c r="G46" s="36" t="s">
        <v>26</v>
      </c>
      <c r="H46" s="181">
        <v>30538160</v>
      </c>
      <c r="I46" s="181">
        <v>30538160</v>
      </c>
      <c r="J46" s="36" t="s">
        <v>14</v>
      </c>
      <c r="K46" s="36" t="s">
        <v>14</v>
      </c>
      <c r="L46" s="39" t="s">
        <v>15</v>
      </c>
    </row>
    <row r="47" spans="2:12" ht="63.75">
      <c r="B47" s="36">
        <v>78181500</v>
      </c>
      <c r="C47" s="36" t="s">
        <v>1183</v>
      </c>
      <c r="D47" s="36" t="s">
        <v>36</v>
      </c>
      <c r="E47" s="38" t="s">
        <v>37</v>
      </c>
      <c r="F47" s="36" t="s">
        <v>24</v>
      </c>
      <c r="G47" s="36" t="s">
        <v>26</v>
      </c>
      <c r="H47" s="181">
        <v>60328815</v>
      </c>
      <c r="I47" s="181">
        <v>60328815</v>
      </c>
      <c r="J47" s="36" t="s">
        <v>14</v>
      </c>
      <c r="K47" s="36" t="s">
        <v>14</v>
      </c>
      <c r="L47" s="39" t="s">
        <v>15</v>
      </c>
    </row>
    <row r="48" spans="2:12" ht="63.75">
      <c r="B48" s="36">
        <v>78181500</v>
      </c>
      <c r="C48" s="36" t="s">
        <v>1184</v>
      </c>
      <c r="D48" s="36" t="s">
        <v>36</v>
      </c>
      <c r="E48" s="38" t="s">
        <v>68</v>
      </c>
      <c r="F48" s="36" t="s">
        <v>24</v>
      </c>
      <c r="G48" s="36" t="s">
        <v>26</v>
      </c>
      <c r="H48" s="181">
        <v>49300000</v>
      </c>
      <c r="I48" s="181">
        <v>49300000</v>
      </c>
      <c r="J48" s="36" t="s">
        <v>14</v>
      </c>
      <c r="K48" s="36" t="s">
        <v>14</v>
      </c>
      <c r="L48" s="39" t="s">
        <v>15</v>
      </c>
    </row>
    <row r="49" spans="2:12" ht="76.5">
      <c r="B49" s="36">
        <v>72101511</v>
      </c>
      <c r="C49" s="36" t="s">
        <v>1185</v>
      </c>
      <c r="D49" s="36" t="s">
        <v>36</v>
      </c>
      <c r="E49" s="43" t="s">
        <v>27</v>
      </c>
      <c r="F49" s="36" t="s">
        <v>214</v>
      </c>
      <c r="G49" s="36" t="s">
        <v>26</v>
      </c>
      <c r="H49" s="181">
        <v>168059133</v>
      </c>
      <c r="I49" s="181">
        <v>168059133</v>
      </c>
      <c r="J49" s="36" t="s">
        <v>14</v>
      </c>
      <c r="K49" s="36" t="s">
        <v>14</v>
      </c>
      <c r="L49" s="39" t="s">
        <v>15</v>
      </c>
    </row>
    <row r="50" spans="2:12" ht="63.75">
      <c r="B50" s="36">
        <v>56141500</v>
      </c>
      <c r="C50" s="36" t="s">
        <v>1186</v>
      </c>
      <c r="D50" s="36" t="s">
        <v>16</v>
      </c>
      <c r="E50" s="38" t="s">
        <v>18</v>
      </c>
      <c r="F50" s="36" t="s">
        <v>90</v>
      </c>
      <c r="G50" s="36" t="s">
        <v>26</v>
      </c>
      <c r="H50" s="181">
        <v>24922852</v>
      </c>
      <c r="I50" s="181">
        <v>24922852</v>
      </c>
      <c r="J50" s="36" t="s">
        <v>14</v>
      </c>
      <c r="K50" s="36" t="s">
        <v>14</v>
      </c>
      <c r="L50" s="39" t="s">
        <v>15</v>
      </c>
    </row>
    <row r="51" spans="2:12" ht="63.75">
      <c r="B51" s="36">
        <v>72154032</v>
      </c>
      <c r="C51" s="36" t="s">
        <v>1187</v>
      </c>
      <c r="D51" s="36" t="s">
        <v>36</v>
      </c>
      <c r="E51" s="38" t="s">
        <v>20</v>
      </c>
      <c r="F51" s="36" t="s">
        <v>364</v>
      </c>
      <c r="G51" s="36" t="s">
        <v>26</v>
      </c>
      <c r="H51" s="181">
        <v>8408144</v>
      </c>
      <c r="I51" s="181">
        <v>8408144</v>
      </c>
      <c r="J51" s="36" t="s">
        <v>14</v>
      </c>
      <c r="K51" s="36" t="s">
        <v>14</v>
      </c>
      <c r="L51" s="39" t="s">
        <v>15</v>
      </c>
    </row>
    <row r="52" spans="2:12" ht="63.75">
      <c r="B52" s="36">
        <v>72101507</v>
      </c>
      <c r="C52" s="36" t="s">
        <v>1188</v>
      </c>
      <c r="D52" s="36" t="s">
        <v>36</v>
      </c>
      <c r="E52" s="38" t="s">
        <v>18</v>
      </c>
      <c r="F52" s="36" t="s">
        <v>214</v>
      </c>
      <c r="G52" s="36" t="s">
        <v>26</v>
      </c>
      <c r="H52" s="181">
        <v>92248727</v>
      </c>
      <c r="I52" s="181">
        <v>92248727</v>
      </c>
      <c r="J52" s="36" t="s">
        <v>14</v>
      </c>
      <c r="K52" s="36" t="s">
        <v>14</v>
      </c>
      <c r="L52" s="39" t="s">
        <v>15</v>
      </c>
    </row>
    <row r="53" spans="2:12" ht="63.75">
      <c r="B53" s="36">
        <v>20102301</v>
      </c>
      <c r="C53" s="44" t="s">
        <v>1189</v>
      </c>
      <c r="D53" s="36" t="s">
        <v>36</v>
      </c>
      <c r="E53" s="43" t="s">
        <v>18</v>
      </c>
      <c r="F53" s="36" t="s">
        <v>214</v>
      </c>
      <c r="G53" s="36" t="s">
        <v>26</v>
      </c>
      <c r="H53" s="181">
        <v>1830089600</v>
      </c>
      <c r="I53" s="181">
        <v>1830089600</v>
      </c>
      <c r="J53" s="36" t="s">
        <v>14</v>
      </c>
      <c r="K53" s="36" t="s">
        <v>14</v>
      </c>
      <c r="L53" s="39" t="s">
        <v>15</v>
      </c>
    </row>
    <row r="54" spans="2:12" ht="63.75">
      <c r="B54" s="36">
        <v>72152300</v>
      </c>
      <c r="C54" s="44" t="s">
        <v>1190</v>
      </c>
      <c r="D54" s="36" t="s">
        <v>19</v>
      </c>
      <c r="E54" s="38" t="s">
        <v>20</v>
      </c>
      <c r="F54" s="36" t="s">
        <v>364</v>
      </c>
      <c r="G54" s="36" t="s">
        <v>26</v>
      </c>
      <c r="H54" s="181">
        <v>8707735</v>
      </c>
      <c r="I54" s="181">
        <v>8707735</v>
      </c>
      <c r="J54" s="36" t="s">
        <v>14</v>
      </c>
      <c r="K54" s="36" t="s">
        <v>14</v>
      </c>
      <c r="L54" s="39" t="s">
        <v>15</v>
      </c>
    </row>
    <row r="55" spans="2:12" ht="63.75">
      <c r="B55" s="36">
        <v>31132300</v>
      </c>
      <c r="C55" s="44" t="s">
        <v>1191</v>
      </c>
      <c r="D55" s="36" t="s">
        <v>19</v>
      </c>
      <c r="E55" s="38" t="s">
        <v>43</v>
      </c>
      <c r="F55" s="36" t="s">
        <v>364</v>
      </c>
      <c r="G55" s="36" t="s">
        <v>26</v>
      </c>
      <c r="H55" s="181">
        <v>9374540</v>
      </c>
      <c r="I55" s="181">
        <v>9374540</v>
      </c>
      <c r="J55" s="36" t="s">
        <v>14</v>
      </c>
      <c r="K55" s="36" t="s">
        <v>14</v>
      </c>
      <c r="L55" s="39" t="s">
        <v>15</v>
      </c>
    </row>
    <row r="56" spans="2:12" ht="63.75">
      <c r="B56" s="36">
        <v>39121103</v>
      </c>
      <c r="C56" s="44" t="s">
        <v>1192</v>
      </c>
      <c r="D56" s="36" t="s">
        <v>16</v>
      </c>
      <c r="E56" s="38" t="s">
        <v>41</v>
      </c>
      <c r="F56" s="36" t="s">
        <v>214</v>
      </c>
      <c r="G56" s="36" t="s">
        <v>13</v>
      </c>
      <c r="H56" s="181">
        <v>1144345100</v>
      </c>
      <c r="I56" s="181">
        <v>1144345100</v>
      </c>
      <c r="J56" s="36" t="s">
        <v>14</v>
      </c>
      <c r="K56" s="36" t="s">
        <v>14</v>
      </c>
      <c r="L56" s="39" t="s">
        <v>15</v>
      </c>
    </row>
    <row r="57" spans="2:12" ht="63.75">
      <c r="B57" s="36">
        <v>82101800</v>
      </c>
      <c r="C57" s="36" t="s">
        <v>1193</v>
      </c>
      <c r="D57" s="36" t="s">
        <v>42</v>
      </c>
      <c r="E57" s="38" t="s">
        <v>20</v>
      </c>
      <c r="F57" s="36" t="s">
        <v>364</v>
      </c>
      <c r="G57" s="36" t="s">
        <v>26</v>
      </c>
      <c r="H57" s="181">
        <v>120531237</v>
      </c>
      <c r="I57" s="181">
        <v>120531237</v>
      </c>
      <c r="J57" s="36" t="s">
        <v>14</v>
      </c>
      <c r="K57" s="36" t="s">
        <v>14</v>
      </c>
      <c r="L57" s="39" t="s">
        <v>15</v>
      </c>
    </row>
    <row r="58" spans="2:12" ht="63.75">
      <c r="B58" s="36">
        <v>95121503</v>
      </c>
      <c r="C58" s="36" t="s">
        <v>1194</v>
      </c>
      <c r="D58" s="36" t="s">
        <v>267</v>
      </c>
      <c r="E58" s="38" t="s">
        <v>1738</v>
      </c>
      <c r="F58" s="36" t="s">
        <v>214</v>
      </c>
      <c r="G58" s="36" t="s">
        <v>26</v>
      </c>
      <c r="H58" s="181">
        <v>463598779</v>
      </c>
      <c r="I58" s="181">
        <v>463598779</v>
      </c>
      <c r="J58" s="36" t="s">
        <v>14</v>
      </c>
      <c r="K58" s="36" t="s">
        <v>14</v>
      </c>
      <c r="L58" s="39" t="s">
        <v>15</v>
      </c>
    </row>
    <row r="59" spans="2:12" ht="63.75">
      <c r="B59" s="36">
        <v>30161604</v>
      </c>
      <c r="C59" s="36" t="s">
        <v>1196</v>
      </c>
      <c r="D59" s="36" t="s">
        <v>259</v>
      </c>
      <c r="E59" s="38" t="s">
        <v>20</v>
      </c>
      <c r="F59" s="36" t="s">
        <v>214</v>
      </c>
      <c r="G59" s="36" t="s">
        <v>13</v>
      </c>
      <c r="H59" s="181">
        <v>137935378</v>
      </c>
      <c r="I59" s="181">
        <v>137935378</v>
      </c>
      <c r="J59" s="36" t="s">
        <v>14</v>
      </c>
      <c r="K59" s="36" t="s">
        <v>14</v>
      </c>
      <c r="L59" s="39" t="s">
        <v>15</v>
      </c>
    </row>
    <row r="60" spans="2:12" ht="63.75">
      <c r="B60" s="36">
        <v>47101547</v>
      </c>
      <c r="C60" s="36" t="s">
        <v>1197</v>
      </c>
      <c r="D60" s="36" t="s">
        <v>259</v>
      </c>
      <c r="E60" s="38" t="s">
        <v>1198</v>
      </c>
      <c r="F60" s="36" t="s">
        <v>214</v>
      </c>
      <c r="G60" s="36" t="s">
        <v>13</v>
      </c>
      <c r="H60" s="181">
        <v>77314790</v>
      </c>
      <c r="I60" s="181">
        <v>77314790</v>
      </c>
      <c r="J60" s="36" t="s">
        <v>14</v>
      </c>
      <c r="K60" s="36" t="s">
        <v>14</v>
      </c>
      <c r="L60" s="39" t="s">
        <v>15</v>
      </c>
    </row>
    <row r="61" spans="2:12" ht="76.5">
      <c r="B61" s="36">
        <v>46191600</v>
      </c>
      <c r="C61" s="36" t="s">
        <v>1199</v>
      </c>
      <c r="D61" s="45" t="s">
        <v>19</v>
      </c>
      <c r="E61" s="46" t="s">
        <v>20</v>
      </c>
      <c r="F61" s="36" t="s">
        <v>364</v>
      </c>
      <c r="G61" s="36" t="s">
        <v>26</v>
      </c>
      <c r="H61" s="181">
        <v>44339516</v>
      </c>
      <c r="I61" s="181">
        <v>44339516</v>
      </c>
      <c r="J61" s="36" t="s">
        <v>14</v>
      </c>
      <c r="K61" s="36" t="s">
        <v>14</v>
      </c>
      <c r="L61" s="39" t="s">
        <v>15</v>
      </c>
    </row>
    <row r="62" spans="2:12" ht="63.75">
      <c r="B62" s="36">
        <v>52141500</v>
      </c>
      <c r="C62" s="36" t="s">
        <v>1200</v>
      </c>
      <c r="D62" s="45" t="s">
        <v>19</v>
      </c>
      <c r="E62" s="46" t="s">
        <v>17</v>
      </c>
      <c r="F62" s="36" t="s">
        <v>364</v>
      </c>
      <c r="G62" s="36" t="s">
        <v>26</v>
      </c>
      <c r="H62" s="181" t="s">
        <v>1201</v>
      </c>
      <c r="I62" s="181" t="s">
        <v>1201</v>
      </c>
      <c r="J62" s="36" t="s">
        <v>14</v>
      </c>
      <c r="K62" s="36" t="s">
        <v>14</v>
      </c>
      <c r="L62" s="39" t="s">
        <v>15</v>
      </c>
    </row>
    <row r="63" spans="2:12" ht="76.5">
      <c r="B63" s="36">
        <v>39122100</v>
      </c>
      <c r="C63" s="36" t="s">
        <v>1202</v>
      </c>
      <c r="D63" s="36" t="s">
        <v>16</v>
      </c>
      <c r="E63" s="38" t="s">
        <v>38</v>
      </c>
      <c r="F63" s="36" t="s">
        <v>214</v>
      </c>
      <c r="G63" s="36" t="s">
        <v>26</v>
      </c>
      <c r="H63" s="181">
        <v>588549978</v>
      </c>
      <c r="I63" s="181">
        <v>588549978</v>
      </c>
      <c r="J63" s="36" t="s">
        <v>14</v>
      </c>
      <c r="K63" s="36" t="s">
        <v>14</v>
      </c>
      <c r="L63" s="39" t="s">
        <v>15</v>
      </c>
    </row>
    <row r="64" spans="2:12" ht="63.75">
      <c r="B64" s="36">
        <v>78101604</v>
      </c>
      <c r="C64" s="36" t="s">
        <v>1203</v>
      </c>
      <c r="D64" s="36" t="s">
        <v>324</v>
      </c>
      <c r="E64" s="38" t="s">
        <v>1204</v>
      </c>
      <c r="F64" s="36" t="s">
        <v>214</v>
      </c>
      <c r="G64" s="36" t="s">
        <v>26</v>
      </c>
      <c r="H64" s="83" t="s">
        <v>1195</v>
      </c>
      <c r="I64" s="83" t="s">
        <v>1195</v>
      </c>
      <c r="J64" s="36" t="s">
        <v>14</v>
      </c>
      <c r="K64" s="36" t="s">
        <v>14</v>
      </c>
      <c r="L64" s="39" t="s">
        <v>15</v>
      </c>
    </row>
    <row r="65" spans="2:12" ht="63.75">
      <c r="B65" s="36">
        <v>80111713</v>
      </c>
      <c r="C65" s="36" t="s">
        <v>1205</v>
      </c>
      <c r="D65" s="36" t="s">
        <v>324</v>
      </c>
      <c r="E65" s="38" t="s">
        <v>1204</v>
      </c>
      <c r="F65" s="36" t="s">
        <v>364</v>
      </c>
      <c r="G65" s="36" t="s">
        <v>26</v>
      </c>
      <c r="H65" s="181">
        <v>11800245</v>
      </c>
      <c r="I65" s="181">
        <v>11800245</v>
      </c>
      <c r="J65" s="36" t="s">
        <v>14</v>
      </c>
      <c r="K65" s="36" t="s">
        <v>14</v>
      </c>
      <c r="L65" s="39" t="s">
        <v>15</v>
      </c>
    </row>
    <row r="66" spans="2:12" ht="63.75">
      <c r="B66" s="36">
        <v>82121500</v>
      </c>
      <c r="C66" s="36" t="s">
        <v>1206</v>
      </c>
      <c r="D66" s="36" t="s">
        <v>16</v>
      </c>
      <c r="E66" s="38" t="s">
        <v>35</v>
      </c>
      <c r="F66" s="36" t="s">
        <v>214</v>
      </c>
      <c r="G66" s="36" t="s">
        <v>26</v>
      </c>
      <c r="H66" s="181">
        <v>95618800</v>
      </c>
      <c r="I66" s="181">
        <v>95618800</v>
      </c>
      <c r="J66" s="36" t="s">
        <v>14</v>
      </c>
      <c r="K66" s="36" t="s">
        <v>14</v>
      </c>
      <c r="L66" s="39" t="s">
        <v>15</v>
      </c>
    </row>
    <row r="67" spans="2:12" ht="63.75">
      <c r="B67" s="36">
        <v>82121500</v>
      </c>
      <c r="C67" s="36" t="s">
        <v>1207</v>
      </c>
      <c r="D67" s="36" t="s">
        <v>36</v>
      </c>
      <c r="E67" s="38" t="s">
        <v>27</v>
      </c>
      <c r="F67" s="36" t="s">
        <v>90</v>
      </c>
      <c r="G67" s="36" t="s">
        <v>26</v>
      </c>
      <c r="H67" s="181">
        <v>100000000</v>
      </c>
      <c r="I67" s="181">
        <v>100000000</v>
      </c>
      <c r="J67" s="36" t="s">
        <v>14</v>
      </c>
      <c r="K67" s="36" t="s">
        <v>14</v>
      </c>
      <c r="L67" s="39" t="s">
        <v>15</v>
      </c>
    </row>
    <row r="68" spans="2:12" ht="63.75">
      <c r="B68" s="36">
        <v>82121500</v>
      </c>
      <c r="C68" s="36" t="s">
        <v>1208</v>
      </c>
      <c r="D68" s="36" t="s">
        <v>36</v>
      </c>
      <c r="E68" s="38" t="s">
        <v>11</v>
      </c>
      <c r="F68" s="36" t="s">
        <v>214</v>
      </c>
      <c r="G68" s="36" t="s">
        <v>26</v>
      </c>
      <c r="H68" s="181">
        <v>117090290</v>
      </c>
      <c r="I68" s="181">
        <v>117090290</v>
      </c>
      <c r="J68" s="36" t="s">
        <v>14</v>
      </c>
      <c r="K68" s="36" t="s">
        <v>14</v>
      </c>
      <c r="L68" s="39" t="s">
        <v>15</v>
      </c>
    </row>
    <row r="69" spans="2:12" ht="63.75">
      <c r="B69" s="36">
        <v>82121500</v>
      </c>
      <c r="C69" s="36" t="s">
        <v>1209</v>
      </c>
      <c r="D69" s="36" t="s">
        <v>36</v>
      </c>
      <c r="E69" s="38" t="s">
        <v>27</v>
      </c>
      <c r="F69" s="36" t="s">
        <v>90</v>
      </c>
      <c r="G69" s="36" t="s">
        <v>26</v>
      </c>
      <c r="H69" s="181">
        <v>49860000</v>
      </c>
      <c r="I69" s="181">
        <v>49860000</v>
      </c>
      <c r="J69" s="36" t="s">
        <v>14</v>
      </c>
      <c r="K69" s="36" t="s">
        <v>14</v>
      </c>
      <c r="L69" s="39" t="s">
        <v>15</v>
      </c>
    </row>
    <row r="70" spans="2:12" ht="102">
      <c r="B70" s="36">
        <v>47132102</v>
      </c>
      <c r="C70" s="36" t="s">
        <v>84</v>
      </c>
      <c r="D70" s="36" t="s">
        <v>16</v>
      </c>
      <c r="E70" s="36" t="s">
        <v>20</v>
      </c>
      <c r="F70" s="36" t="s">
        <v>85</v>
      </c>
      <c r="G70" s="36" t="s">
        <v>86</v>
      </c>
      <c r="H70" s="102">
        <v>25000000</v>
      </c>
      <c r="I70" s="83" t="s">
        <v>22</v>
      </c>
      <c r="J70" s="36" t="s">
        <v>87</v>
      </c>
      <c r="K70" s="36" t="s">
        <v>87</v>
      </c>
      <c r="L70" s="36" t="s">
        <v>88</v>
      </c>
    </row>
    <row r="71" spans="2:12" ht="102">
      <c r="B71" s="36">
        <v>80101505</v>
      </c>
      <c r="C71" s="36" t="s">
        <v>89</v>
      </c>
      <c r="D71" s="36" t="s">
        <v>36</v>
      </c>
      <c r="E71" s="36" t="s">
        <v>30</v>
      </c>
      <c r="F71" s="36" t="s">
        <v>90</v>
      </c>
      <c r="G71" s="36" t="s">
        <v>86</v>
      </c>
      <c r="H71" s="102">
        <v>80000000</v>
      </c>
      <c r="I71" s="83" t="s">
        <v>22</v>
      </c>
      <c r="J71" s="36" t="s">
        <v>87</v>
      </c>
      <c r="K71" s="36" t="s">
        <v>87</v>
      </c>
      <c r="L71" s="36" t="s">
        <v>88</v>
      </c>
    </row>
    <row r="72" spans="2:12" ht="102">
      <c r="B72" s="36">
        <v>90111600</v>
      </c>
      <c r="C72" s="36" t="s">
        <v>91</v>
      </c>
      <c r="D72" s="36" t="s">
        <v>16</v>
      </c>
      <c r="E72" s="36" t="s">
        <v>11</v>
      </c>
      <c r="F72" s="36" t="s">
        <v>12</v>
      </c>
      <c r="G72" s="36" t="s">
        <v>92</v>
      </c>
      <c r="H72" s="102">
        <v>280000000</v>
      </c>
      <c r="I72" s="83" t="s">
        <v>22</v>
      </c>
      <c r="J72" s="36" t="s">
        <v>87</v>
      </c>
      <c r="K72" s="36" t="s">
        <v>87</v>
      </c>
      <c r="L72" s="36" t="s">
        <v>88</v>
      </c>
    </row>
    <row r="73" spans="2:12" ht="102">
      <c r="B73" s="36">
        <v>90141700</v>
      </c>
      <c r="C73" s="36" t="s">
        <v>93</v>
      </c>
      <c r="D73" s="36" t="s">
        <v>16</v>
      </c>
      <c r="E73" s="36" t="s">
        <v>27</v>
      </c>
      <c r="F73" s="36" t="s">
        <v>90</v>
      </c>
      <c r="G73" s="36" t="s">
        <v>86</v>
      </c>
      <c r="H73" s="102">
        <v>115000000</v>
      </c>
      <c r="I73" s="83" t="s">
        <v>22</v>
      </c>
      <c r="J73" s="36" t="s">
        <v>87</v>
      </c>
      <c r="K73" s="36" t="s">
        <v>87</v>
      </c>
      <c r="L73" s="36" t="s">
        <v>88</v>
      </c>
    </row>
    <row r="74" spans="2:12" ht="102">
      <c r="B74" s="36">
        <v>86111600</v>
      </c>
      <c r="C74" s="36" t="s">
        <v>94</v>
      </c>
      <c r="D74" s="36" t="s">
        <v>16</v>
      </c>
      <c r="E74" s="36" t="s">
        <v>27</v>
      </c>
      <c r="F74" s="36" t="s">
        <v>90</v>
      </c>
      <c r="G74" s="36" t="s">
        <v>86</v>
      </c>
      <c r="H74" s="102">
        <v>115000000</v>
      </c>
      <c r="I74" s="83" t="s">
        <v>22</v>
      </c>
      <c r="J74" s="36" t="s">
        <v>87</v>
      </c>
      <c r="K74" s="36" t="s">
        <v>87</v>
      </c>
      <c r="L74" s="36" t="s">
        <v>88</v>
      </c>
    </row>
    <row r="75" spans="2:12" ht="102">
      <c r="B75" s="36">
        <v>90151502</v>
      </c>
      <c r="C75" s="36" t="s">
        <v>95</v>
      </c>
      <c r="D75" s="36" t="s">
        <v>299</v>
      </c>
      <c r="E75" s="36" t="s">
        <v>35</v>
      </c>
      <c r="F75" s="36" t="s">
        <v>12</v>
      </c>
      <c r="G75" s="36" t="s">
        <v>92</v>
      </c>
      <c r="H75" s="102">
        <v>110000000</v>
      </c>
      <c r="I75" s="83" t="s">
        <v>22</v>
      </c>
      <c r="J75" s="36" t="s">
        <v>87</v>
      </c>
      <c r="K75" s="36" t="s">
        <v>87</v>
      </c>
      <c r="L75" s="36" t="s">
        <v>88</v>
      </c>
    </row>
    <row r="76" spans="2:12" ht="102">
      <c r="B76" s="36">
        <v>86131600</v>
      </c>
      <c r="C76" s="36" t="s">
        <v>96</v>
      </c>
      <c r="D76" s="36" t="s">
        <v>299</v>
      </c>
      <c r="E76" s="36" t="s">
        <v>35</v>
      </c>
      <c r="F76" s="36" t="s">
        <v>85</v>
      </c>
      <c r="G76" s="36" t="s">
        <v>86</v>
      </c>
      <c r="H76" s="102">
        <v>20000000</v>
      </c>
      <c r="I76" s="83" t="s">
        <v>22</v>
      </c>
      <c r="J76" s="36" t="s">
        <v>87</v>
      </c>
      <c r="K76" s="36" t="s">
        <v>87</v>
      </c>
      <c r="L76" s="36" t="s">
        <v>88</v>
      </c>
    </row>
    <row r="77" spans="2:12" ht="102">
      <c r="B77" s="36">
        <v>86111600</v>
      </c>
      <c r="C77" s="36" t="s">
        <v>97</v>
      </c>
      <c r="D77" s="36" t="s">
        <v>16</v>
      </c>
      <c r="E77" s="36" t="s">
        <v>27</v>
      </c>
      <c r="F77" s="36" t="s">
        <v>90</v>
      </c>
      <c r="G77" s="36" t="s">
        <v>86</v>
      </c>
      <c r="H77" s="102">
        <v>160000000</v>
      </c>
      <c r="I77" s="83" t="s">
        <v>22</v>
      </c>
      <c r="J77" s="36" t="s">
        <v>87</v>
      </c>
      <c r="K77" s="36" t="s">
        <v>87</v>
      </c>
      <c r="L77" s="36" t="s">
        <v>88</v>
      </c>
    </row>
    <row r="78" spans="2:12" ht="102">
      <c r="B78" s="36">
        <v>51211600</v>
      </c>
      <c r="C78" s="36" t="s">
        <v>98</v>
      </c>
      <c r="D78" s="36" t="s">
        <v>326</v>
      </c>
      <c r="E78" s="36" t="s">
        <v>20</v>
      </c>
      <c r="F78" s="36" t="s">
        <v>85</v>
      </c>
      <c r="G78" s="36" t="s">
        <v>92</v>
      </c>
      <c r="H78" s="102">
        <v>10000000</v>
      </c>
      <c r="I78" s="83" t="s">
        <v>22</v>
      </c>
      <c r="J78" s="36" t="s">
        <v>87</v>
      </c>
      <c r="K78" s="36" t="s">
        <v>87</v>
      </c>
      <c r="L78" s="36" t="s">
        <v>88</v>
      </c>
    </row>
    <row r="79" spans="2:12" ht="102">
      <c r="B79" s="36">
        <v>85101500</v>
      </c>
      <c r="C79" s="36" t="s">
        <v>99</v>
      </c>
      <c r="D79" s="36" t="s">
        <v>36</v>
      </c>
      <c r="E79" s="36" t="s">
        <v>18</v>
      </c>
      <c r="F79" s="36" t="s">
        <v>85</v>
      </c>
      <c r="G79" s="36" t="s">
        <v>86</v>
      </c>
      <c r="H79" s="102">
        <v>52000000</v>
      </c>
      <c r="I79" s="83" t="s">
        <v>22</v>
      </c>
      <c r="J79" s="36" t="s">
        <v>87</v>
      </c>
      <c r="K79" s="36" t="s">
        <v>87</v>
      </c>
      <c r="L79" s="36" t="s">
        <v>88</v>
      </c>
    </row>
    <row r="80" spans="2:12" ht="102">
      <c r="B80" s="36">
        <v>90111601</v>
      </c>
      <c r="C80" s="36" t="s">
        <v>101</v>
      </c>
      <c r="D80" s="48" t="s">
        <v>1162</v>
      </c>
      <c r="E80" s="36" t="s">
        <v>20</v>
      </c>
      <c r="F80" s="49" t="s">
        <v>85</v>
      </c>
      <c r="G80" s="36" t="s">
        <v>92</v>
      </c>
      <c r="H80" s="102">
        <v>50000000</v>
      </c>
      <c r="I80" s="83" t="s">
        <v>22</v>
      </c>
      <c r="J80" s="36" t="s">
        <v>87</v>
      </c>
      <c r="K80" s="36" t="s">
        <v>87</v>
      </c>
      <c r="L80" s="36" t="s">
        <v>88</v>
      </c>
    </row>
    <row r="81" spans="2:12" ht="102">
      <c r="B81" s="36">
        <v>85101503</v>
      </c>
      <c r="C81" s="36" t="s">
        <v>102</v>
      </c>
      <c r="D81" s="36" t="s">
        <v>36</v>
      </c>
      <c r="E81" s="36" t="s">
        <v>27</v>
      </c>
      <c r="F81" s="36" t="s">
        <v>85</v>
      </c>
      <c r="G81" s="36" t="s">
        <v>86</v>
      </c>
      <c r="H81" s="102">
        <v>20000000</v>
      </c>
      <c r="I81" s="83" t="s">
        <v>22</v>
      </c>
      <c r="J81" s="36" t="s">
        <v>87</v>
      </c>
      <c r="K81" s="36" t="s">
        <v>87</v>
      </c>
      <c r="L81" s="36" t="s">
        <v>88</v>
      </c>
    </row>
    <row r="82" spans="2:12" ht="102">
      <c r="B82" s="36">
        <v>42311500</v>
      </c>
      <c r="C82" s="36" t="s">
        <v>1210</v>
      </c>
      <c r="D82" s="48" t="s">
        <v>1162</v>
      </c>
      <c r="E82" s="36" t="s">
        <v>43</v>
      </c>
      <c r="F82" s="36" t="s">
        <v>85</v>
      </c>
      <c r="G82" s="36" t="s">
        <v>92</v>
      </c>
      <c r="H82" s="102">
        <v>8000000</v>
      </c>
      <c r="I82" s="83" t="s">
        <v>22</v>
      </c>
      <c r="J82" s="36" t="s">
        <v>87</v>
      </c>
      <c r="K82" s="36" t="s">
        <v>87</v>
      </c>
      <c r="L82" s="36" t="s">
        <v>88</v>
      </c>
    </row>
    <row r="83" spans="2:12" ht="102">
      <c r="B83" s="36">
        <v>90111600</v>
      </c>
      <c r="C83" s="36" t="s">
        <v>103</v>
      </c>
      <c r="D83" s="36" t="s">
        <v>16</v>
      </c>
      <c r="E83" s="36" t="s">
        <v>18</v>
      </c>
      <c r="F83" s="36" t="s">
        <v>12</v>
      </c>
      <c r="G83" s="36" t="s">
        <v>86</v>
      </c>
      <c r="H83" s="102">
        <v>83000000</v>
      </c>
      <c r="I83" s="83" t="s">
        <v>22</v>
      </c>
      <c r="J83" s="36" t="s">
        <v>87</v>
      </c>
      <c r="K83" s="36" t="s">
        <v>87</v>
      </c>
      <c r="L83" s="36" t="s">
        <v>88</v>
      </c>
    </row>
    <row r="84" spans="2:12" ht="102">
      <c r="B84" s="36">
        <v>80121610</v>
      </c>
      <c r="C84" s="36" t="s">
        <v>104</v>
      </c>
      <c r="D84" s="36" t="s">
        <v>36</v>
      </c>
      <c r="E84" s="36" t="s">
        <v>37</v>
      </c>
      <c r="F84" s="36" t="s">
        <v>90</v>
      </c>
      <c r="G84" s="36" t="s">
        <v>92</v>
      </c>
      <c r="H84" s="102">
        <v>25000000</v>
      </c>
      <c r="I84" s="83" t="s">
        <v>22</v>
      </c>
      <c r="J84" s="66" t="s">
        <v>87</v>
      </c>
      <c r="K84" s="36" t="s">
        <v>87</v>
      </c>
      <c r="L84" s="36" t="s">
        <v>88</v>
      </c>
    </row>
    <row r="85" spans="2:12" ht="102">
      <c r="B85" s="36">
        <v>90111600</v>
      </c>
      <c r="C85" s="36" t="s">
        <v>105</v>
      </c>
      <c r="D85" s="36" t="s">
        <v>16</v>
      </c>
      <c r="E85" s="36" t="s">
        <v>18</v>
      </c>
      <c r="F85" s="36" t="s">
        <v>12</v>
      </c>
      <c r="G85" s="36" t="s">
        <v>86</v>
      </c>
      <c r="H85" s="102">
        <v>80000000</v>
      </c>
      <c r="I85" s="83" t="s">
        <v>22</v>
      </c>
      <c r="J85" s="66" t="s">
        <v>87</v>
      </c>
      <c r="K85" s="36" t="s">
        <v>87</v>
      </c>
      <c r="L85" s="36" t="s">
        <v>88</v>
      </c>
    </row>
    <row r="86" spans="2:12" ht="102">
      <c r="B86" s="38">
        <v>86101705</v>
      </c>
      <c r="C86" s="36" t="s">
        <v>1211</v>
      </c>
      <c r="D86" s="36" t="s">
        <v>299</v>
      </c>
      <c r="E86" s="36" t="s">
        <v>1212</v>
      </c>
      <c r="F86" s="36" t="s">
        <v>1213</v>
      </c>
      <c r="G86" s="36" t="s">
        <v>26</v>
      </c>
      <c r="H86" s="102" t="s">
        <v>1214</v>
      </c>
      <c r="I86" s="83" t="s">
        <v>22</v>
      </c>
      <c r="J86" s="66" t="s">
        <v>87</v>
      </c>
      <c r="K86" s="36" t="s">
        <v>87</v>
      </c>
      <c r="L86" s="36" t="s">
        <v>88</v>
      </c>
    </row>
    <row r="87" spans="2:12" ht="102">
      <c r="B87" s="36">
        <v>86111501</v>
      </c>
      <c r="C87" s="42" t="s">
        <v>1215</v>
      </c>
      <c r="D87" s="36" t="s">
        <v>299</v>
      </c>
      <c r="E87" s="36" t="s">
        <v>17</v>
      </c>
      <c r="F87" s="36" t="s">
        <v>12</v>
      </c>
      <c r="G87" s="36" t="s">
        <v>26</v>
      </c>
      <c r="H87" s="102" t="s">
        <v>1216</v>
      </c>
      <c r="I87" s="83" t="s">
        <v>22</v>
      </c>
      <c r="J87" s="66" t="s">
        <v>87</v>
      </c>
      <c r="K87" s="36" t="s">
        <v>87</v>
      </c>
      <c r="L87" s="36" t="s">
        <v>88</v>
      </c>
    </row>
    <row r="88" spans="2:12" ht="102">
      <c r="B88" s="36">
        <v>82121503</v>
      </c>
      <c r="C88" s="36" t="s">
        <v>106</v>
      </c>
      <c r="D88" s="36" t="s">
        <v>36</v>
      </c>
      <c r="E88" s="36" t="s">
        <v>27</v>
      </c>
      <c r="F88" s="36" t="s">
        <v>85</v>
      </c>
      <c r="G88" s="36" t="s">
        <v>92</v>
      </c>
      <c r="H88" s="102">
        <v>7000000</v>
      </c>
      <c r="I88" s="83" t="s">
        <v>22</v>
      </c>
      <c r="J88" s="66" t="s">
        <v>87</v>
      </c>
      <c r="K88" s="36" t="s">
        <v>87</v>
      </c>
      <c r="L88" s="36" t="s">
        <v>88</v>
      </c>
    </row>
    <row r="89" spans="2:12" ht="102">
      <c r="B89" s="36">
        <v>80111500</v>
      </c>
      <c r="C89" s="36" t="s">
        <v>107</v>
      </c>
      <c r="D89" s="36" t="s">
        <v>967</v>
      </c>
      <c r="E89" s="36" t="s">
        <v>108</v>
      </c>
      <c r="F89" s="36" t="s">
        <v>90</v>
      </c>
      <c r="G89" s="36" t="s">
        <v>86</v>
      </c>
      <c r="H89" s="102">
        <v>35000000</v>
      </c>
      <c r="I89" s="83" t="s">
        <v>22</v>
      </c>
      <c r="J89" s="66" t="s">
        <v>87</v>
      </c>
      <c r="K89" s="36" t="s">
        <v>87</v>
      </c>
      <c r="L89" s="36" t="s">
        <v>88</v>
      </c>
    </row>
    <row r="90" spans="2:12" ht="102">
      <c r="B90" s="36">
        <v>81101703</v>
      </c>
      <c r="C90" s="36" t="s">
        <v>109</v>
      </c>
      <c r="D90" s="36" t="s">
        <v>326</v>
      </c>
      <c r="E90" s="36" t="s">
        <v>17</v>
      </c>
      <c r="F90" s="36" t="s">
        <v>85</v>
      </c>
      <c r="G90" s="36" t="s">
        <v>86</v>
      </c>
      <c r="H90" s="102">
        <v>18000000</v>
      </c>
      <c r="I90" s="83" t="s">
        <v>22</v>
      </c>
      <c r="J90" s="66" t="s">
        <v>87</v>
      </c>
      <c r="K90" s="36" t="s">
        <v>87</v>
      </c>
      <c r="L90" s="36" t="s">
        <v>88</v>
      </c>
    </row>
    <row r="91" spans="2:12" ht="102">
      <c r="B91" s="36">
        <v>80101505</v>
      </c>
      <c r="C91" s="36" t="s">
        <v>110</v>
      </c>
      <c r="D91" s="48" t="s">
        <v>1162</v>
      </c>
      <c r="E91" s="36" t="s">
        <v>111</v>
      </c>
      <c r="F91" s="36" t="s">
        <v>90</v>
      </c>
      <c r="G91" s="36" t="s">
        <v>86</v>
      </c>
      <c r="H91" s="102">
        <v>10000000</v>
      </c>
      <c r="I91" s="83" t="s">
        <v>22</v>
      </c>
      <c r="J91" s="66" t="s">
        <v>87</v>
      </c>
      <c r="K91" s="36" t="s">
        <v>87</v>
      </c>
      <c r="L91" s="36" t="s">
        <v>88</v>
      </c>
    </row>
    <row r="92" spans="2:12" ht="102">
      <c r="B92" s="36">
        <v>80111620</v>
      </c>
      <c r="C92" s="36" t="s">
        <v>112</v>
      </c>
      <c r="D92" s="36" t="s">
        <v>36</v>
      </c>
      <c r="E92" s="36" t="s">
        <v>27</v>
      </c>
      <c r="F92" s="36" t="s">
        <v>90</v>
      </c>
      <c r="G92" s="36" t="s">
        <v>86</v>
      </c>
      <c r="H92" s="102">
        <v>65000000</v>
      </c>
      <c r="I92" s="83" t="s">
        <v>22</v>
      </c>
      <c r="J92" s="66" t="s">
        <v>87</v>
      </c>
      <c r="K92" s="36" t="s">
        <v>87</v>
      </c>
      <c r="L92" s="36" t="s">
        <v>88</v>
      </c>
    </row>
    <row r="93" spans="2:12" ht="102">
      <c r="B93" s="36">
        <v>80111504</v>
      </c>
      <c r="C93" s="36" t="s">
        <v>113</v>
      </c>
      <c r="D93" s="36" t="s">
        <v>16</v>
      </c>
      <c r="E93" s="36" t="s">
        <v>114</v>
      </c>
      <c r="F93" s="36" t="s">
        <v>90</v>
      </c>
      <c r="G93" s="36" t="s">
        <v>86</v>
      </c>
      <c r="H93" s="102">
        <v>368190900</v>
      </c>
      <c r="I93" s="83" t="s">
        <v>22</v>
      </c>
      <c r="J93" s="66" t="s">
        <v>87</v>
      </c>
      <c r="K93" s="36" t="s">
        <v>87</v>
      </c>
      <c r="L93" s="36" t="s">
        <v>88</v>
      </c>
    </row>
    <row r="94" spans="2:12" ht="102">
      <c r="B94" s="36">
        <v>80111504</v>
      </c>
      <c r="C94" s="36" t="s">
        <v>115</v>
      </c>
      <c r="D94" s="36" t="s">
        <v>16</v>
      </c>
      <c r="E94" s="36" t="s">
        <v>25</v>
      </c>
      <c r="F94" s="36" t="s">
        <v>90</v>
      </c>
      <c r="G94" s="36" t="s">
        <v>86</v>
      </c>
      <c r="H94" s="102">
        <v>578585700</v>
      </c>
      <c r="I94" s="83" t="s">
        <v>22</v>
      </c>
      <c r="J94" s="66" t="s">
        <v>87</v>
      </c>
      <c r="K94" s="36" t="s">
        <v>87</v>
      </c>
      <c r="L94" s="36" t="s">
        <v>88</v>
      </c>
    </row>
    <row r="95" spans="2:12" ht="102">
      <c r="B95" s="36">
        <v>81112211</v>
      </c>
      <c r="C95" s="36" t="s">
        <v>116</v>
      </c>
      <c r="D95" s="36" t="s">
        <v>16</v>
      </c>
      <c r="E95" s="36" t="s">
        <v>1217</v>
      </c>
      <c r="F95" s="49" t="s">
        <v>90</v>
      </c>
      <c r="G95" s="36" t="s">
        <v>86</v>
      </c>
      <c r="H95" s="102">
        <v>873833387</v>
      </c>
      <c r="I95" s="83" t="s">
        <v>22</v>
      </c>
      <c r="J95" s="36" t="s">
        <v>87</v>
      </c>
      <c r="K95" s="36" t="s">
        <v>87</v>
      </c>
      <c r="L95" s="36" t="s">
        <v>88</v>
      </c>
    </row>
    <row r="96" spans="2:12" ht="102">
      <c r="B96" s="36">
        <v>81112209</v>
      </c>
      <c r="C96" s="36" t="s">
        <v>1218</v>
      </c>
      <c r="D96" s="36" t="s">
        <v>36</v>
      </c>
      <c r="E96" s="36" t="s">
        <v>1217</v>
      </c>
      <c r="F96" s="49" t="s">
        <v>12</v>
      </c>
      <c r="G96" s="36" t="s">
        <v>86</v>
      </c>
      <c r="H96" s="102">
        <v>70000000</v>
      </c>
      <c r="I96" s="83" t="s">
        <v>22</v>
      </c>
      <c r="J96" s="36" t="s">
        <v>87</v>
      </c>
      <c r="K96" s="36" t="s">
        <v>87</v>
      </c>
      <c r="L96" s="36" t="s">
        <v>88</v>
      </c>
    </row>
    <row r="97" spans="2:12" ht="102">
      <c r="B97" s="36">
        <v>81112200</v>
      </c>
      <c r="C97" s="36" t="s">
        <v>1219</v>
      </c>
      <c r="D97" s="36" t="s">
        <v>36</v>
      </c>
      <c r="E97" s="36" t="s">
        <v>1217</v>
      </c>
      <c r="F97" s="49" t="s">
        <v>90</v>
      </c>
      <c r="G97" s="36" t="s">
        <v>86</v>
      </c>
      <c r="H97" s="102">
        <v>232042683</v>
      </c>
      <c r="I97" s="83" t="s">
        <v>22</v>
      </c>
      <c r="J97" s="36" t="s">
        <v>87</v>
      </c>
      <c r="K97" s="36" t="s">
        <v>87</v>
      </c>
      <c r="L97" s="36" t="s">
        <v>88</v>
      </c>
    </row>
    <row r="98" spans="2:12" ht="102">
      <c r="B98" s="36">
        <v>81112209</v>
      </c>
      <c r="C98" s="36" t="s">
        <v>1220</v>
      </c>
      <c r="D98" s="36" t="s">
        <v>16</v>
      </c>
      <c r="E98" s="36" t="s">
        <v>1217</v>
      </c>
      <c r="F98" s="49" t="s">
        <v>24</v>
      </c>
      <c r="G98" s="36" t="s">
        <v>86</v>
      </c>
      <c r="H98" s="102">
        <v>5000000</v>
      </c>
      <c r="I98" s="83" t="s">
        <v>22</v>
      </c>
      <c r="J98" s="36" t="s">
        <v>87</v>
      </c>
      <c r="K98" s="36" t="s">
        <v>87</v>
      </c>
      <c r="L98" s="36" t="s">
        <v>88</v>
      </c>
    </row>
    <row r="99" spans="2:12" ht="102">
      <c r="B99" s="36">
        <v>81112209</v>
      </c>
      <c r="C99" s="36" t="s">
        <v>1221</v>
      </c>
      <c r="D99" s="36" t="s">
        <v>968</v>
      </c>
      <c r="E99" s="36" t="s">
        <v>1217</v>
      </c>
      <c r="F99" s="49" t="s">
        <v>90</v>
      </c>
      <c r="G99" s="36" t="s">
        <v>86</v>
      </c>
      <c r="H99" s="102">
        <v>58000000</v>
      </c>
      <c r="I99" s="83" t="s">
        <v>22</v>
      </c>
      <c r="J99" s="36" t="s">
        <v>87</v>
      </c>
      <c r="K99" s="36" t="s">
        <v>87</v>
      </c>
      <c r="L99" s="36" t="s">
        <v>88</v>
      </c>
    </row>
    <row r="100" spans="2:12" ht="102">
      <c r="B100" s="36">
        <v>81112209</v>
      </c>
      <c r="C100" s="36" t="s">
        <v>1222</v>
      </c>
      <c r="D100" s="36" t="s">
        <v>968</v>
      </c>
      <c r="E100" s="36" t="s">
        <v>1217</v>
      </c>
      <c r="F100" s="49" t="s">
        <v>90</v>
      </c>
      <c r="G100" s="36" t="s">
        <v>86</v>
      </c>
      <c r="H100" s="102">
        <v>28000000</v>
      </c>
      <c r="I100" s="83" t="s">
        <v>22</v>
      </c>
      <c r="J100" s="36" t="s">
        <v>87</v>
      </c>
      <c r="K100" s="36" t="s">
        <v>87</v>
      </c>
      <c r="L100" s="36" t="s">
        <v>88</v>
      </c>
    </row>
    <row r="101" spans="2:12" ht="102">
      <c r="B101" s="36">
        <v>81112200</v>
      </c>
      <c r="C101" s="36" t="s">
        <v>1223</v>
      </c>
      <c r="D101" s="36" t="s">
        <v>36</v>
      </c>
      <c r="E101" s="36" t="s">
        <v>1217</v>
      </c>
      <c r="F101" s="49" t="s">
        <v>85</v>
      </c>
      <c r="G101" s="36" t="s">
        <v>86</v>
      </c>
      <c r="H101" s="102">
        <v>60000000</v>
      </c>
      <c r="I101" s="83" t="s">
        <v>22</v>
      </c>
      <c r="J101" s="36" t="s">
        <v>87</v>
      </c>
      <c r="K101" s="36" t="s">
        <v>87</v>
      </c>
      <c r="L101" s="36" t="s">
        <v>88</v>
      </c>
    </row>
    <row r="102" spans="2:12" ht="102">
      <c r="B102" s="36">
        <v>81112200</v>
      </c>
      <c r="C102" s="36" t="s">
        <v>117</v>
      </c>
      <c r="D102" s="36" t="s">
        <v>36</v>
      </c>
      <c r="E102" s="36" t="s">
        <v>1217</v>
      </c>
      <c r="F102" s="49" t="s">
        <v>85</v>
      </c>
      <c r="G102" s="36" t="s">
        <v>86</v>
      </c>
      <c r="H102" s="102">
        <v>60000000</v>
      </c>
      <c r="I102" s="83" t="s">
        <v>22</v>
      </c>
      <c r="J102" s="36" t="s">
        <v>87</v>
      </c>
      <c r="K102" s="36" t="s">
        <v>87</v>
      </c>
      <c r="L102" s="36" t="s">
        <v>88</v>
      </c>
    </row>
    <row r="103" spans="2:12" ht="102">
      <c r="B103" s="36">
        <v>81112202</v>
      </c>
      <c r="C103" s="36" t="s">
        <v>118</v>
      </c>
      <c r="D103" s="36" t="s">
        <v>36</v>
      </c>
      <c r="E103" s="36" t="s">
        <v>1217</v>
      </c>
      <c r="F103" s="49" t="s">
        <v>85</v>
      </c>
      <c r="G103" s="36" t="s">
        <v>86</v>
      </c>
      <c r="H103" s="102">
        <v>60000000</v>
      </c>
      <c r="I103" s="83" t="s">
        <v>22</v>
      </c>
      <c r="J103" s="36" t="s">
        <v>87</v>
      </c>
      <c r="K103" s="36" t="s">
        <v>87</v>
      </c>
      <c r="L103" s="36" t="s">
        <v>88</v>
      </c>
    </row>
    <row r="104" spans="2:12" ht="102">
      <c r="B104" s="36">
        <v>81112217</v>
      </c>
      <c r="C104" s="49" t="s">
        <v>119</v>
      </c>
      <c r="D104" s="36" t="s">
        <v>36</v>
      </c>
      <c r="E104" s="36" t="s">
        <v>25</v>
      </c>
      <c r="F104" s="49" t="s">
        <v>85</v>
      </c>
      <c r="G104" s="36" t="s">
        <v>86</v>
      </c>
      <c r="H104" s="102">
        <v>50000000</v>
      </c>
      <c r="I104" s="83" t="s">
        <v>22</v>
      </c>
      <c r="J104" s="36" t="s">
        <v>87</v>
      </c>
      <c r="K104" s="36" t="s">
        <v>87</v>
      </c>
      <c r="L104" s="36" t="s">
        <v>88</v>
      </c>
    </row>
    <row r="105" spans="2:12" ht="102">
      <c r="B105" s="36">
        <v>43232202</v>
      </c>
      <c r="C105" s="49" t="s">
        <v>120</v>
      </c>
      <c r="D105" s="36" t="s">
        <v>36</v>
      </c>
      <c r="E105" s="36" t="s">
        <v>1217</v>
      </c>
      <c r="F105" s="49" t="s">
        <v>85</v>
      </c>
      <c r="G105" s="36" t="s">
        <v>86</v>
      </c>
      <c r="H105" s="102">
        <v>30000000</v>
      </c>
      <c r="I105" s="83" t="s">
        <v>22</v>
      </c>
      <c r="J105" s="36" t="s">
        <v>87</v>
      </c>
      <c r="K105" s="36" t="s">
        <v>87</v>
      </c>
      <c r="L105" s="36" t="s">
        <v>88</v>
      </c>
    </row>
    <row r="106" spans="2:12" ht="102">
      <c r="B106" s="36">
        <v>81111819</v>
      </c>
      <c r="C106" s="49" t="s">
        <v>121</v>
      </c>
      <c r="D106" s="36" t="s">
        <v>36</v>
      </c>
      <c r="E106" s="36" t="s">
        <v>1217</v>
      </c>
      <c r="F106" s="49" t="s">
        <v>122</v>
      </c>
      <c r="G106" s="36" t="s">
        <v>86</v>
      </c>
      <c r="H106" s="102">
        <v>150000000</v>
      </c>
      <c r="I106" s="83" t="s">
        <v>22</v>
      </c>
      <c r="J106" s="36" t="s">
        <v>87</v>
      </c>
      <c r="K106" s="36" t="s">
        <v>87</v>
      </c>
      <c r="L106" s="36" t="s">
        <v>88</v>
      </c>
    </row>
    <row r="107" spans="2:12" ht="102">
      <c r="B107" s="36">
        <v>40101701</v>
      </c>
      <c r="C107" s="49" t="s">
        <v>123</v>
      </c>
      <c r="D107" s="36" t="s">
        <v>36</v>
      </c>
      <c r="E107" s="50" t="s">
        <v>124</v>
      </c>
      <c r="F107" s="49" t="s">
        <v>90</v>
      </c>
      <c r="G107" s="36" t="s">
        <v>86</v>
      </c>
      <c r="H107" s="102">
        <v>50000000</v>
      </c>
      <c r="I107" s="83" t="s">
        <v>22</v>
      </c>
      <c r="J107" s="36" t="s">
        <v>87</v>
      </c>
      <c r="K107" s="36" t="s">
        <v>87</v>
      </c>
      <c r="L107" s="36" t="s">
        <v>88</v>
      </c>
    </row>
    <row r="108" spans="2:12" ht="102">
      <c r="B108" s="36">
        <v>43231513</v>
      </c>
      <c r="C108" s="49" t="s">
        <v>125</v>
      </c>
      <c r="D108" s="36" t="s">
        <v>16</v>
      </c>
      <c r="E108" s="50" t="s">
        <v>43</v>
      </c>
      <c r="F108" s="49" t="s">
        <v>85</v>
      </c>
      <c r="G108" s="49" t="s">
        <v>92</v>
      </c>
      <c r="H108" s="102">
        <v>46400000</v>
      </c>
      <c r="I108" s="83" t="s">
        <v>22</v>
      </c>
      <c r="J108" s="36" t="s">
        <v>87</v>
      </c>
      <c r="K108" s="36" t="s">
        <v>87</v>
      </c>
      <c r="L108" s="36" t="s">
        <v>88</v>
      </c>
    </row>
    <row r="109" spans="2:12" ht="102">
      <c r="B109" s="36">
        <v>81112218</v>
      </c>
      <c r="C109" s="49" t="s">
        <v>1224</v>
      </c>
      <c r="D109" s="36" t="s">
        <v>299</v>
      </c>
      <c r="E109" s="50" t="s">
        <v>43</v>
      </c>
      <c r="F109" s="49" t="s">
        <v>100</v>
      </c>
      <c r="G109" s="49" t="s">
        <v>86</v>
      </c>
      <c r="H109" s="102" t="s">
        <v>1225</v>
      </c>
      <c r="I109" s="83" t="s">
        <v>22</v>
      </c>
      <c r="J109" s="36" t="s">
        <v>87</v>
      </c>
      <c r="K109" s="36" t="s">
        <v>87</v>
      </c>
      <c r="L109" s="36" t="s">
        <v>88</v>
      </c>
    </row>
    <row r="110" spans="2:12" ht="102">
      <c r="B110" s="36">
        <v>81111510</v>
      </c>
      <c r="C110" s="49" t="s">
        <v>1226</v>
      </c>
      <c r="D110" s="48" t="s">
        <v>1162</v>
      </c>
      <c r="E110" s="50" t="s">
        <v>17</v>
      </c>
      <c r="F110" s="49" t="s">
        <v>12</v>
      </c>
      <c r="G110" s="49" t="s">
        <v>26</v>
      </c>
      <c r="H110" s="102" t="s">
        <v>1227</v>
      </c>
      <c r="I110" s="83" t="s">
        <v>22</v>
      </c>
      <c r="J110" s="36" t="s">
        <v>87</v>
      </c>
      <c r="K110" s="36" t="s">
        <v>87</v>
      </c>
      <c r="L110" s="36" t="s">
        <v>88</v>
      </c>
    </row>
    <row r="111" spans="2:12" ht="102">
      <c r="B111" s="36">
        <v>81111800</v>
      </c>
      <c r="C111" s="49" t="s">
        <v>1228</v>
      </c>
      <c r="D111" s="48" t="s">
        <v>1162</v>
      </c>
      <c r="E111" s="50" t="s">
        <v>114</v>
      </c>
      <c r="F111" s="49" t="s">
        <v>90</v>
      </c>
      <c r="G111" s="49" t="s">
        <v>86</v>
      </c>
      <c r="H111" s="102" t="s">
        <v>1229</v>
      </c>
      <c r="I111" s="83" t="s">
        <v>22</v>
      </c>
      <c r="J111" s="36" t="s">
        <v>50</v>
      </c>
      <c r="K111" s="36" t="s">
        <v>87</v>
      </c>
      <c r="L111" s="36" t="s">
        <v>1230</v>
      </c>
    </row>
    <row r="112" spans="2:12" ht="102">
      <c r="B112" s="36">
        <v>81111800</v>
      </c>
      <c r="C112" s="49" t="s">
        <v>1231</v>
      </c>
      <c r="D112" s="48" t="s">
        <v>1162</v>
      </c>
      <c r="E112" s="50" t="s">
        <v>20</v>
      </c>
      <c r="F112" s="49" t="s">
        <v>100</v>
      </c>
      <c r="G112" s="49" t="s">
        <v>86</v>
      </c>
      <c r="H112" s="102" t="s">
        <v>1232</v>
      </c>
      <c r="I112" s="83" t="s">
        <v>22</v>
      </c>
      <c r="J112" s="36" t="s">
        <v>50</v>
      </c>
      <c r="K112" s="36" t="s">
        <v>87</v>
      </c>
      <c r="L112" s="36" t="s">
        <v>1230</v>
      </c>
    </row>
    <row r="113" spans="2:12" ht="102">
      <c r="B113" s="36">
        <v>81111800</v>
      </c>
      <c r="C113" s="49" t="s">
        <v>1233</v>
      </c>
      <c r="D113" s="48" t="s">
        <v>1162</v>
      </c>
      <c r="E113" s="50" t="s">
        <v>20</v>
      </c>
      <c r="F113" s="49" t="s">
        <v>100</v>
      </c>
      <c r="G113" s="49" t="s">
        <v>86</v>
      </c>
      <c r="H113" s="102" t="s">
        <v>1234</v>
      </c>
      <c r="I113" s="83" t="s">
        <v>22</v>
      </c>
      <c r="J113" s="36" t="s">
        <v>50</v>
      </c>
      <c r="K113" s="36" t="s">
        <v>87</v>
      </c>
      <c r="L113" s="36" t="s">
        <v>1230</v>
      </c>
    </row>
    <row r="114" spans="2:12" ht="102">
      <c r="B114" s="36">
        <v>81112200</v>
      </c>
      <c r="C114" s="49" t="s">
        <v>1235</v>
      </c>
      <c r="D114" s="48" t="s">
        <v>259</v>
      </c>
      <c r="E114" s="50" t="s">
        <v>1217</v>
      </c>
      <c r="F114" s="49" t="s">
        <v>90</v>
      </c>
      <c r="G114" s="49" t="s">
        <v>86</v>
      </c>
      <c r="H114" s="102" t="s">
        <v>1236</v>
      </c>
      <c r="I114" s="83" t="s">
        <v>22</v>
      </c>
      <c r="J114" s="36" t="s">
        <v>50</v>
      </c>
      <c r="K114" s="36" t="s">
        <v>87</v>
      </c>
      <c r="L114" s="36" t="s">
        <v>1230</v>
      </c>
    </row>
    <row r="115" spans="2:12" ht="102">
      <c r="B115" s="36">
        <v>93141500</v>
      </c>
      <c r="C115" s="36" t="s">
        <v>1237</v>
      </c>
      <c r="D115" s="44" t="s">
        <v>36</v>
      </c>
      <c r="E115" s="44" t="s">
        <v>126</v>
      </c>
      <c r="F115" s="44" t="s">
        <v>127</v>
      </c>
      <c r="G115" s="44" t="s">
        <v>141</v>
      </c>
      <c r="H115" s="182">
        <v>824000000</v>
      </c>
      <c r="I115" s="182">
        <v>824000000</v>
      </c>
      <c r="J115" s="44" t="s">
        <v>50</v>
      </c>
      <c r="K115" s="44" t="s">
        <v>14</v>
      </c>
      <c r="L115" s="36" t="s">
        <v>128</v>
      </c>
    </row>
    <row r="116" spans="2:12" ht="102">
      <c r="B116" s="36">
        <v>80101600</v>
      </c>
      <c r="C116" s="36" t="s">
        <v>1238</v>
      </c>
      <c r="D116" s="44" t="s">
        <v>36</v>
      </c>
      <c r="E116" s="44" t="s">
        <v>129</v>
      </c>
      <c r="F116" s="44" t="s">
        <v>253</v>
      </c>
      <c r="G116" s="44" t="s">
        <v>141</v>
      </c>
      <c r="H116" s="182">
        <v>61600000</v>
      </c>
      <c r="I116" s="182">
        <v>61600000</v>
      </c>
      <c r="J116" s="44" t="s">
        <v>1239</v>
      </c>
      <c r="K116" s="44" t="s">
        <v>14</v>
      </c>
      <c r="L116" s="36" t="s">
        <v>128</v>
      </c>
    </row>
    <row r="117" spans="2:12" ht="102">
      <c r="B117" s="36">
        <v>93141500</v>
      </c>
      <c r="C117" s="36" t="s">
        <v>130</v>
      </c>
      <c r="D117" s="44" t="s">
        <v>10</v>
      </c>
      <c r="E117" s="44" t="s">
        <v>126</v>
      </c>
      <c r="F117" s="44" t="s">
        <v>1155</v>
      </c>
      <c r="G117" s="44" t="s">
        <v>141</v>
      </c>
      <c r="H117" s="182">
        <v>420663089</v>
      </c>
      <c r="I117" s="182">
        <v>420663089</v>
      </c>
      <c r="J117" s="44" t="s">
        <v>50</v>
      </c>
      <c r="K117" s="44" t="s">
        <v>14</v>
      </c>
      <c r="L117" s="36" t="s">
        <v>128</v>
      </c>
    </row>
    <row r="118" spans="2:12" ht="102">
      <c r="B118" s="36">
        <v>93141500</v>
      </c>
      <c r="C118" s="36" t="s">
        <v>1240</v>
      </c>
      <c r="D118" s="44" t="s">
        <v>10</v>
      </c>
      <c r="E118" s="44" t="s">
        <v>23</v>
      </c>
      <c r="F118" s="44" t="s">
        <v>1083</v>
      </c>
      <c r="G118" s="44" t="s">
        <v>141</v>
      </c>
      <c r="H118" s="182">
        <v>130000000</v>
      </c>
      <c r="I118" s="182">
        <v>130000000</v>
      </c>
      <c r="J118" s="44" t="s">
        <v>50</v>
      </c>
      <c r="K118" s="44" t="s">
        <v>14</v>
      </c>
      <c r="L118" s="36" t="s">
        <v>128</v>
      </c>
    </row>
    <row r="119" spans="2:12" ht="102">
      <c r="B119" s="36">
        <v>93141500</v>
      </c>
      <c r="C119" s="36" t="s">
        <v>1241</v>
      </c>
      <c r="D119" s="44" t="s">
        <v>36</v>
      </c>
      <c r="E119" s="44" t="s">
        <v>23</v>
      </c>
      <c r="F119" s="44" t="s">
        <v>1083</v>
      </c>
      <c r="G119" s="44" t="s">
        <v>141</v>
      </c>
      <c r="H119" s="182">
        <v>150000000</v>
      </c>
      <c r="I119" s="182">
        <v>150000000</v>
      </c>
      <c r="J119" s="44" t="s">
        <v>50</v>
      </c>
      <c r="K119" s="44" t="s">
        <v>14</v>
      </c>
      <c r="L119" s="36" t="s">
        <v>128</v>
      </c>
    </row>
    <row r="120" spans="2:12" ht="102">
      <c r="B120" s="36">
        <v>81111500</v>
      </c>
      <c r="C120" s="36" t="s">
        <v>1242</v>
      </c>
      <c r="D120" s="44" t="s">
        <v>10</v>
      </c>
      <c r="E120" s="44" t="s">
        <v>129</v>
      </c>
      <c r="F120" s="44" t="s">
        <v>253</v>
      </c>
      <c r="G120" s="44" t="s">
        <v>141</v>
      </c>
      <c r="H120" s="182">
        <v>200000000</v>
      </c>
      <c r="I120" s="182">
        <v>200000000</v>
      </c>
      <c r="J120" s="44" t="s">
        <v>50</v>
      </c>
      <c r="K120" s="44" t="s">
        <v>14</v>
      </c>
      <c r="L120" s="36" t="s">
        <v>128</v>
      </c>
    </row>
    <row r="121" spans="2:12" ht="102">
      <c r="B121" s="36">
        <v>93141500</v>
      </c>
      <c r="C121" s="36" t="s">
        <v>132</v>
      </c>
      <c r="D121" s="44" t="s">
        <v>36</v>
      </c>
      <c r="E121" s="44" t="s">
        <v>62</v>
      </c>
      <c r="F121" s="44" t="s">
        <v>1243</v>
      </c>
      <c r="G121" s="44" t="s">
        <v>141</v>
      </c>
      <c r="H121" s="182">
        <v>108933176</v>
      </c>
      <c r="I121" s="182">
        <v>108933176</v>
      </c>
      <c r="J121" s="44" t="s">
        <v>50</v>
      </c>
      <c r="K121" s="44" t="s">
        <v>14</v>
      </c>
      <c r="L121" s="36" t="s">
        <v>128</v>
      </c>
    </row>
    <row r="122" spans="2:12" ht="102">
      <c r="B122" s="36">
        <v>93141500</v>
      </c>
      <c r="C122" s="36" t="s">
        <v>1244</v>
      </c>
      <c r="D122" s="44" t="s">
        <v>36</v>
      </c>
      <c r="E122" s="44" t="s">
        <v>11</v>
      </c>
      <c r="F122" s="44" t="s">
        <v>1083</v>
      </c>
      <c r="G122" s="44" t="s">
        <v>141</v>
      </c>
      <c r="H122" s="182">
        <v>70000000</v>
      </c>
      <c r="I122" s="182">
        <v>70000000</v>
      </c>
      <c r="J122" s="44" t="s">
        <v>50</v>
      </c>
      <c r="K122" s="44" t="s">
        <v>14</v>
      </c>
      <c r="L122" s="36" t="s">
        <v>128</v>
      </c>
    </row>
    <row r="123" spans="2:12" ht="102">
      <c r="B123" s="36">
        <v>93141500</v>
      </c>
      <c r="C123" s="36" t="s">
        <v>133</v>
      </c>
      <c r="D123" s="44" t="s">
        <v>36</v>
      </c>
      <c r="E123" s="44" t="s">
        <v>11</v>
      </c>
      <c r="F123" s="44" t="s">
        <v>1083</v>
      </c>
      <c r="G123" s="44" t="s">
        <v>141</v>
      </c>
      <c r="H123" s="182">
        <v>450000000</v>
      </c>
      <c r="I123" s="182">
        <v>450000000</v>
      </c>
      <c r="J123" s="44" t="s">
        <v>50</v>
      </c>
      <c r="K123" s="44" t="s">
        <v>14</v>
      </c>
      <c r="L123" s="36" t="s">
        <v>128</v>
      </c>
    </row>
    <row r="124" spans="2:12" ht="102">
      <c r="B124" s="36">
        <v>93141500</v>
      </c>
      <c r="C124" s="36" t="s">
        <v>1245</v>
      </c>
      <c r="D124" s="44" t="s">
        <v>36</v>
      </c>
      <c r="E124" s="44" t="s">
        <v>11</v>
      </c>
      <c r="F124" s="44" t="s">
        <v>1083</v>
      </c>
      <c r="G124" s="44" t="s">
        <v>141</v>
      </c>
      <c r="H124" s="182">
        <v>100000000</v>
      </c>
      <c r="I124" s="182">
        <v>100000000</v>
      </c>
      <c r="J124" s="44" t="s">
        <v>50</v>
      </c>
      <c r="K124" s="44" t="s">
        <v>14</v>
      </c>
      <c r="L124" s="36" t="s">
        <v>128</v>
      </c>
    </row>
    <row r="125" spans="2:12" ht="102">
      <c r="B125" s="36">
        <v>93141500</v>
      </c>
      <c r="C125" s="36" t="s">
        <v>134</v>
      </c>
      <c r="D125" s="44" t="s">
        <v>36</v>
      </c>
      <c r="E125" s="44" t="s">
        <v>11</v>
      </c>
      <c r="F125" s="44" t="s">
        <v>1243</v>
      </c>
      <c r="G125" s="44" t="s">
        <v>141</v>
      </c>
      <c r="H125" s="182">
        <v>370000000</v>
      </c>
      <c r="I125" s="182">
        <v>370000000</v>
      </c>
      <c r="J125" s="44" t="s">
        <v>50</v>
      </c>
      <c r="K125" s="44" t="s">
        <v>14</v>
      </c>
      <c r="L125" s="36" t="s">
        <v>128</v>
      </c>
    </row>
    <row r="126" spans="2:12" ht="102">
      <c r="B126" s="36">
        <v>93141500</v>
      </c>
      <c r="C126" s="36" t="s">
        <v>135</v>
      </c>
      <c r="D126" s="44" t="s">
        <v>10</v>
      </c>
      <c r="E126" s="44" t="s">
        <v>136</v>
      </c>
      <c r="F126" s="44" t="s">
        <v>1083</v>
      </c>
      <c r="G126" s="44" t="s">
        <v>141</v>
      </c>
      <c r="H126" s="182">
        <v>100000000</v>
      </c>
      <c r="I126" s="182">
        <v>100000000</v>
      </c>
      <c r="J126" s="44" t="s">
        <v>50</v>
      </c>
      <c r="K126" s="44" t="s">
        <v>14</v>
      </c>
      <c r="L126" s="36" t="s">
        <v>128</v>
      </c>
    </row>
    <row r="127" spans="2:12" ht="102">
      <c r="B127" s="36">
        <v>80101600</v>
      </c>
      <c r="C127" s="36" t="s">
        <v>137</v>
      </c>
      <c r="D127" s="44" t="s">
        <v>10</v>
      </c>
      <c r="E127" s="44" t="s">
        <v>138</v>
      </c>
      <c r="F127" s="44" t="s">
        <v>253</v>
      </c>
      <c r="G127" s="44" t="s">
        <v>141</v>
      </c>
      <c r="H127" s="182">
        <v>63800000</v>
      </c>
      <c r="I127" s="182">
        <v>63800000</v>
      </c>
      <c r="J127" s="44" t="s">
        <v>50</v>
      </c>
      <c r="K127" s="44" t="s">
        <v>14</v>
      </c>
      <c r="L127" s="36" t="s">
        <v>128</v>
      </c>
    </row>
    <row r="128" spans="2:12" ht="102">
      <c r="B128" s="36">
        <v>93141500</v>
      </c>
      <c r="C128" s="36" t="s">
        <v>139</v>
      </c>
      <c r="D128" s="44" t="s">
        <v>1086</v>
      </c>
      <c r="E128" s="44" t="s">
        <v>62</v>
      </c>
      <c r="F128" s="44" t="s">
        <v>1243</v>
      </c>
      <c r="G128" s="44" t="s">
        <v>141</v>
      </c>
      <c r="H128" s="182">
        <v>600681255</v>
      </c>
      <c r="I128" s="182">
        <v>600681255</v>
      </c>
      <c r="J128" s="44" t="s">
        <v>50</v>
      </c>
      <c r="K128" s="44" t="s">
        <v>14</v>
      </c>
      <c r="L128" s="36" t="s">
        <v>128</v>
      </c>
    </row>
    <row r="129" spans="2:12" ht="102">
      <c r="B129" s="36">
        <v>81111500</v>
      </c>
      <c r="C129" s="36" t="s">
        <v>1246</v>
      </c>
      <c r="D129" s="44" t="s">
        <v>19</v>
      </c>
      <c r="E129" s="44" t="s">
        <v>35</v>
      </c>
      <c r="F129" s="44" t="s">
        <v>253</v>
      </c>
      <c r="G129" s="44" t="s">
        <v>141</v>
      </c>
      <c r="H129" s="182">
        <v>45000000</v>
      </c>
      <c r="I129" s="182">
        <v>45000000</v>
      </c>
      <c r="J129" s="44" t="s">
        <v>50</v>
      </c>
      <c r="K129" s="44" t="s">
        <v>14</v>
      </c>
      <c r="L129" s="36" t="s">
        <v>128</v>
      </c>
    </row>
    <row r="130" spans="2:12" ht="102">
      <c r="B130" s="36">
        <v>93141500</v>
      </c>
      <c r="C130" s="36" t="s">
        <v>1247</v>
      </c>
      <c r="D130" s="44" t="s">
        <v>259</v>
      </c>
      <c r="E130" s="44" t="s">
        <v>25</v>
      </c>
      <c r="F130" s="44" t="s">
        <v>1083</v>
      </c>
      <c r="G130" s="44" t="s">
        <v>141</v>
      </c>
      <c r="H130" s="182">
        <v>15000000</v>
      </c>
      <c r="I130" s="182">
        <v>15000000</v>
      </c>
      <c r="J130" s="44" t="s">
        <v>50</v>
      </c>
      <c r="K130" s="44" t="s">
        <v>14</v>
      </c>
      <c r="L130" s="36" t="s">
        <v>128</v>
      </c>
    </row>
    <row r="131" spans="2:12" ht="102">
      <c r="B131" s="36">
        <v>93141500</v>
      </c>
      <c r="C131" s="36" t="s">
        <v>1248</v>
      </c>
      <c r="D131" s="44" t="s">
        <v>259</v>
      </c>
      <c r="E131" s="44" t="s">
        <v>25</v>
      </c>
      <c r="F131" s="44" t="s">
        <v>1083</v>
      </c>
      <c r="G131" s="44" t="s">
        <v>141</v>
      </c>
      <c r="H131" s="182">
        <v>10000000</v>
      </c>
      <c r="I131" s="182">
        <v>10000000</v>
      </c>
      <c r="J131" s="44" t="s">
        <v>50</v>
      </c>
      <c r="K131" s="44" t="s">
        <v>14</v>
      </c>
      <c r="L131" s="36" t="s">
        <v>128</v>
      </c>
    </row>
    <row r="132" spans="2:12" ht="89.25">
      <c r="B132" s="36">
        <v>81111811</v>
      </c>
      <c r="C132" s="36" t="s">
        <v>1249</v>
      </c>
      <c r="D132" s="51" t="s">
        <v>36</v>
      </c>
      <c r="E132" s="52">
        <v>11</v>
      </c>
      <c r="F132" s="52" t="s">
        <v>1250</v>
      </c>
      <c r="G132" s="36" t="s">
        <v>26</v>
      </c>
      <c r="H132" s="183">
        <v>1975041963</v>
      </c>
      <c r="I132" s="184">
        <v>1975041963</v>
      </c>
      <c r="J132" s="36" t="s">
        <v>50</v>
      </c>
      <c r="K132" s="36" t="s">
        <v>22</v>
      </c>
      <c r="L132" s="36" t="s">
        <v>1093</v>
      </c>
    </row>
    <row r="133" spans="2:12" ht="102">
      <c r="B133" s="36">
        <v>93142101</v>
      </c>
      <c r="C133" s="36" t="s">
        <v>1251</v>
      </c>
      <c r="D133" s="51" t="s">
        <v>36</v>
      </c>
      <c r="E133" s="52">
        <v>9</v>
      </c>
      <c r="F133" s="52" t="s">
        <v>1252</v>
      </c>
      <c r="G133" s="36" t="s">
        <v>142</v>
      </c>
      <c r="H133" s="183">
        <v>813459533</v>
      </c>
      <c r="I133" s="184">
        <v>813459533</v>
      </c>
      <c r="J133" s="36" t="s">
        <v>50</v>
      </c>
      <c r="K133" s="36" t="s">
        <v>22</v>
      </c>
      <c r="L133" s="36" t="s">
        <v>1253</v>
      </c>
    </row>
    <row r="134" spans="2:12" ht="51">
      <c r="B134" s="36">
        <v>93142101</v>
      </c>
      <c r="C134" s="36" t="s">
        <v>1254</v>
      </c>
      <c r="D134" s="51" t="s">
        <v>36</v>
      </c>
      <c r="E134" s="52">
        <v>11</v>
      </c>
      <c r="F134" s="52" t="s">
        <v>1255</v>
      </c>
      <c r="G134" s="36" t="s">
        <v>26</v>
      </c>
      <c r="H134" s="183">
        <v>93625058</v>
      </c>
      <c r="I134" s="184">
        <v>93625058</v>
      </c>
      <c r="J134" s="36" t="s">
        <v>50</v>
      </c>
      <c r="K134" s="36" t="s">
        <v>22</v>
      </c>
      <c r="L134" s="36" t="s">
        <v>1256</v>
      </c>
    </row>
    <row r="135" spans="2:12" ht="76.5">
      <c r="B135" s="36">
        <v>81101512</v>
      </c>
      <c r="C135" s="36" t="s">
        <v>1257</v>
      </c>
      <c r="D135" s="51" t="s">
        <v>16</v>
      </c>
      <c r="E135" s="52">
        <v>8.3</v>
      </c>
      <c r="F135" s="52" t="s">
        <v>1255</v>
      </c>
      <c r="G135" s="36" t="s">
        <v>26</v>
      </c>
      <c r="H135" s="183">
        <v>35812278</v>
      </c>
      <c r="I135" s="184">
        <v>35812278</v>
      </c>
      <c r="J135" s="36" t="s">
        <v>50</v>
      </c>
      <c r="K135" s="36" t="s">
        <v>22</v>
      </c>
      <c r="L135" s="36" t="s">
        <v>1258</v>
      </c>
    </row>
    <row r="136" spans="2:12" ht="76.5">
      <c r="B136" s="36">
        <v>81101512</v>
      </c>
      <c r="C136" s="36" t="s">
        <v>1259</v>
      </c>
      <c r="D136" s="51" t="s">
        <v>16</v>
      </c>
      <c r="E136" s="52">
        <v>8.3</v>
      </c>
      <c r="F136" s="52" t="s">
        <v>1255</v>
      </c>
      <c r="G136" s="36" t="s">
        <v>26</v>
      </c>
      <c r="H136" s="183">
        <v>31725587</v>
      </c>
      <c r="I136" s="184">
        <v>31725587</v>
      </c>
      <c r="J136" s="36" t="s">
        <v>50</v>
      </c>
      <c r="K136" s="36" t="s">
        <v>22</v>
      </c>
      <c r="L136" s="36" t="s">
        <v>1260</v>
      </c>
    </row>
    <row r="137" spans="2:12" ht="114.75">
      <c r="B137" s="36">
        <v>93142101</v>
      </c>
      <c r="C137" s="36" t="s">
        <v>1261</v>
      </c>
      <c r="D137" s="51" t="s">
        <v>16</v>
      </c>
      <c r="E137" s="52">
        <v>8.3</v>
      </c>
      <c r="F137" s="52" t="s">
        <v>1255</v>
      </c>
      <c r="G137" s="36" t="s">
        <v>26</v>
      </c>
      <c r="H137" s="183">
        <v>53443165</v>
      </c>
      <c r="I137" s="184">
        <v>53443165</v>
      </c>
      <c r="J137" s="36" t="s">
        <v>50</v>
      </c>
      <c r="K137" s="36" t="s">
        <v>22</v>
      </c>
      <c r="L137" s="36" t="s">
        <v>1262</v>
      </c>
    </row>
    <row r="138" spans="2:12" ht="102">
      <c r="B138" s="36">
        <v>93142101</v>
      </c>
      <c r="C138" s="36" t="s">
        <v>1263</v>
      </c>
      <c r="D138" s="51" t="s">
        <v>16</v>
      </c>
      <c r="E138" s="52">
        <v>8.3</v>
      </c>
      <c r="F138" s="52" t="s">
        <v>1255</v>
      </c>
      <c r="G138" s="36" t="s">
        <v>26</v>
      </c>
      <c r="H138" s="183">
        <v>46556835</v>
      </c>
      <c r="I138" s="184">
        <v>46556835</v>
      </c>
      <c r="J138" s="36" t="s">
        <v>50</v>
      </c>
      <c r="K138" s="36" t="s">
        <v>22</v>
      </c>
      <c r="L138" s="36" t="s">
        <v>1264</v>
      </c>
    </row>
    <row r="139" spans="2:12" ht="76.5">
      <c r="B139" s="36">
        <v>80111600</v>
      </c>
      <c r="C139" s="36" t="s">
        <v>1265</v>
      </c>
      <c r="D139" s="51" t="s">
        <v>16</v>
      </c>
      <c r="E139" s="52">
        <v>5</v>
      </c>
      <c r="F139" s="52" t="s">
        <v>1255</v>
      </c>
      <c r="G139" s="36" t="s">
        <v>26</v>
      </c>
      <c r="H139" s="183">
        <v>11376110</v>
      </c>
      <c r="I139" s="184">
        <v>11376110</v>
      </c>
      <c r="J139" s="36" t="s">
        <v>50</v>
      </c>
      <c r="K139" s="36" t="s">
        <v>22</v>
      </c>
      <c r="L139" s="36" t="s">
        <v>1266</v>
      </c>
    </row>
    <row r="140" spans="2:12" ht="76.5">
      <c r="B140" s="36">
        <v>80111600</v>
      </c>
      <c r="C140" s="36" t="s">
        <v>1267</v>
      </c>
      <c r="D140" s="51" t="s">
        <v>19</v>
      </c>
      <c r="E140" s="52">
        <v>8</v>
      </c>
      <c r="F140" s="52" t="s">
        <v>1255</v>
      </c>
      <c r="G140" s="36" t="s">
        <v>26</v>
      </c>
      <c r="H140" s="183">
        <v>19191125</v>
      </c>
      <c r="I140" s="184">
        <v>19191125</v>
      </c>
      <c r="J140" s="36" t="s">
        <v>50</v>
      </c>
      <c r="K140" s="36" t="s">
        <v>22</v>
      </c>
      <c r="L140" s="36" t="s">
        <v>1268</v>
      </c>
    </row>
    <row r="141" spans="2:12" ht="51">
      <c r="B141" s="36">
        <v>80111600</v>
      </c>
      <c r="C141" s="36" t="s">
        <v>1269</v>
      </c>
      <c r="D141" s="51" t="s">
        <v>19</v>
      </c>
      <c r="E141" s="52">
        <v>5</v>
      </c>
      <c r="F141" s="52" t="s">
        <v>1255</v>
      </c>
      <c r="G141" s="36" t="s">
        <v>26</v>
      </c>
      <c r="H141" s="183">
        <v>19191125</v>
      </c>
      <c r="I141" s="184">
        <v>19191125</v>
      </c>
      <c r="J141" s="36" t="s">
        <v>50</v>
      </c>
      <c r="K141" s="36" t="s">
        <v>22</v>
      </c>
      <c r="L141" s="36" t="s">
        <v>1270</v>
      </c>
    </row>
    <row r="142" spans="2:12" ht="140.25">
      <c r="B142" s="36">
        <v>80111601</v>
      </c>
      <c r="C142" s="36" t="s">
        <v>1271</v>
      </c>
      <c r="D142" s="51" t="s">
        <v>42</v>
      </c>
      <c r="E142" s="52">
        <v>3</v>
      </c>
      <c r="F142" s="52" t="s">
        <v>1255</v>
      </c>
      <c r="G142" s="36" t="s">
        <v>1272</v>
      </c>
      <c r="H142" s="183">
        <v>14798126</v>
      </c>
      <c r="I142" s="184">
        <v>14798126</v>
      </c>
      <c r="J142" s="36" t="s">
        <v>50</v>
      </c>
      <c r="K142" s="36" t="s">
        <v>22</v>
      </c>
      <c r="L142" s="36" t="s">
        <v>1273</v>
      </c>
    </row>
    <row r="143" spans="2:12" ht="102">
      <c r="B143" s="36">
        <v>93142101</v>
      </c>
      <c r="C143" s="36" t="s">
        <v>1274</v>
      </c>
      <c r="D143" s="51" t="s">
        <v>42</v>
      </c>
      <c r="E143" s="52">
        <v>6.5</v>
      </c>
      <c r="F143" s="52" t="s">
        <v>1255</v>
      </c>
      <c r="G143" s="36" t="s">
        <v>26</v>
      </c>
      <c r="H143" s="183">
        <v>51609600</v>
      </c>
      <c r="I143" s="184">
        <v>51609600</v>
      </c>
      <c r="J143" s="36" t="s">
        <v>50</v>
      </c>
      <c r="K143" s="36" t="s">
        <v>22</v>
      </c>
      <c r="L143" s="36" t="s">
        <v>1275</v>
      </c>
    </row>
    <row r="144" spans="2:12" ht="89.25">
      <c r="B144" s="36">
        <v>93142101</v>
      </c>
      <c r="C144" s="36" t="s">
        <v>1276</v>
      </c>
      <c r="D144" s="51" t="s">
        <v>42</v>
      </c>
      <c r="E144" s="52">
        <v>5.5</v>
      </c>
      <c r="F144" s="52" t="s">
        <v>1255</v>
      </c>
      <c r="G144" s="36" t="s">
        <v>26</v>
      </c>
      <c r="H144" s="183">
        <v>31877120</v>
      </c>
      <c r="I144" s="184">
        <v>31877120</v>
      </c>
      <c r="J144" s="36" t="s">
        <v>50</v>
      </c>
      <c r="K144" s="36" t="s">
        <v>22</v>
      </c>
      <c r="L144" s="36" t="s">
        <v>1277</v>
      </c>
    </row>
    <row r="145" spans="2:12" ht="89.25">
      <c r="B145" s="36">
        <v>93142101</v>
      </c>
      <c r="C145" s="36" t="s">
        <v>1278</v>
      </c>
      <c r="D145" s="51" t="s">
        <v>42</v>
      </c>
      <c r="E145" s="52">
        <v>5.5</v>
      </c>
      <c r="F145" s="52" t="s">
        <v>1255</v>
      </c>
      <c r="G145" s="36" t="s">
        <v>26</v>
      </c>
      <c r="H145" s="183">
        <v>30187520</v>
      </c>
      <c r="I145" s="184">
        <v>30187520</v>
      </c>
      <c r="J145" s="36" t="s">
        <v>50</v>
      </c>
      <c r="K145" s="36" t="s">
        <v>22</v>
      </c>
      <c r="L145" s="36" t="s">
        <v>1279</v>
      </c>
    </row>
    <row r="146" spans="2:12" ht="76.5">
      <c r="B146" s="36">
        <v>93142101</v>
      </c>
      <c r="C146" s="36" t="s">
        <v>1280</v>
      </c>
      <c r="D146" s="51" t="s">
        <v>42</v>
      </c>
      <c r="E146" s="52">
        <v>5.5</v>
      </c>
      <c r="F146" s="52" t="s">
        <v>1255</v>
      </c>
      <c r="G146" s="36" t="s">
        <v>26</v>
      </c>
      <c r="H146" s="183">
        <v>30187520</v>
      </c>
      <c r="I146" s="184">
        <v>30187520</v>
      </c>
      <c r="J146" s="36" t="s">
        <v>50</v>
      </c>
      <c r="K146" s="36" t="s">
        <v>22</v>
      </c>
      <c r="L146" s="36" t="s">
        <v>1281</v>
      </c>
    </row>
    <row r="147" spans="2:12" ht="76.5">
      <c r="B147" s="36">
        <v>93142101</v>
      </c>
      <c r="C147" s="36" t="s">
        <v>1282</v>
      </c>
      <c r="D147" s="51" t="s">
        <v>42</v>
      </c>
      <c r="E147" s="52">
        <v>5.5</v>
      </c>
      <c r="F147" s="52" t="s">
        <v>1255</v>
      </c>
      <c r="G147" s="36" t="s">
        <v>26</v>
      </c>
      <c r="H147" s="183">
        <v>30221628</v>
      </c>
      <c r="I147" s="184">
        <v>30221628</v>
      </c>
      <c r="J147" s="36" t="s">
        <v>50</v>
      </c>
      <c r="K147" s="36" t="s">
        <v>22</v>
      </c>
      <c r="L147" s="36" t="s">
        <v>1283</v>
      </c>
    </row>
    <row r="148" spans="2:12" ht="89.25">
      <c r="B148" s="36">
        <v>93142101</v>
      </c>
      <c r="C148" s="36" t="s">
        <v>1284</v>
      </c>
      <c r="D148" s="51" t="s">
        <v>42</v>
      </c>
      <c r="E148" s="52">
        <v>6</v>
      </c>
      <c r="F148" s="52" t="s">
        <v>1255</v>
      </c>
      <c r="G148" s="36" t="s">
        <v>26</v>
      </c>
      <c r="H148" s="183">
        <v>22984704</v>
      </c>
      <c r="I148" s="184">
        <v>22984704</v>
      </c>
      <c r="J148" s="36" t="s">
        <v>50</v>
      </c>
      <c r="K148" s="36" t="s">
        <v>22</v>
      </c>
      <c r="L148" s="36" t="s">
        <v>1285</v>
      </c>
    </row>
    <row r="149" spans="2:12" ht="102">
      <c r="B149" s="36">
        <v>80111601</v>
      </c>
      <c r="C149" s="36" t="s">
        <v>1286</v>
      </c>
      <c r="D149" s="51" t="s">
        <v>259</v>
      </c>
      <c r="E149" s="52">
        <v>2</v>
      </c>
      <c r="F149" s="52" t="s">
        <v>1255</v>
      </c>
      <c r="G149" s="36" t="s">
        <v>1272</v>
      </c>
      <c r="H149" s="183">
        <v>12240000</v>
      </c>
      <c r="I149" s="184">
        <v>12240000</v>
      </c>
      <c r="J149" s="36" t="s">
        <v>50</v>
      </c>
      <c r="K149" s="36" t="s">
        <v>22</v>
      </c>
      <c r="L149" s="36" t="s">
        <v>1287</v>
      </c>
    </row>
    <row r="150" spans="2:12" ht="63.75">
      <c r="B150" s="36">
        <v>93142101</v>
      </c>
      <c r="C150" s="36" t="s">
        <v>1288</v>
      </c>
      <c r="D150" s="51" t="s">
        <v>259</v>
      </c>
      <c r="E150" s="52">
        <v>6</v>
      </c>
      <c r="F150" s="52" t="s">
        <v>1255</v>
      </c>
      <c r="G150" s="36" t="s">
        <v>26</v>
      </c>
      <c r="H150" s="183">
        <v>57535665</v>
      </c>
      <c r="I150" s="184">
        <v>57535665</v>
      </c>
      <c r="J150" s="36" t="s">
        <v>50</v>
      </c>
      <c r="K150" s="36" t="s">
        <v>22</v>
      </c>
      <c r="L150" s="36" t="s">
        <v>1289</v>
      </c>
    </row>
    <row r="151" spans="2:12" ht="63.75">
      <c r="B151" s="36">
        <v>93142101</v>
      </c>
      <c r="C151" s="36" t="s">
        <v>1290</v>
      </c>
      <c r="D151" s="51" t="s">
        <v>259</v>
      </c>
      <c r="E151" s="52">
        <v>6</v>
      </c>
      <c r="F151" s="52" t="s">
        <v>1255</v>
      </c>
      <c r="G151" s="36" t="s">
        <v>26</v>
      </c>
      <c r="H151" s="183">
        <v>40394705</v>
      </c>
      <c r="I151" s="184">
        <v>40394705</v>
      </c>
      <c r="J151" s="36" t="s">
        <v>50</v>
      </c>
      <c r="K151" s="36" t="s">
        <v>22</v>
      </c>
      <c r="L151" s="36" t="s">
        <v>1291</v>
      </c>
    </row>
    <row r="152" spans="2:12" ht="76.5">
      <c r="B152" s="36">
        <v>93151505</v>
      </c>
      <c r="C152" s="36" t="s">
        <v>1292</v>
      </c>
      <c r="D152" s="51" t="s">
        <v>324</v>
      </c>
      <c r="E152" s="52">
        <v>6</v>
      </c>
      <c r="F152" s="52" t="s">
        <v>1252</v>
      </c>
      <c r="G152" s="36" t="s">
        <v>26</v>
      </c>
      <c r="H152" s="183">
        <v>43284519</v>
      </c>
      <c r="I152" s="184">
        <v>43284519</v>
      </c>
      <c r="J152" s="36" t="s">
        <v>50</v>
      </c>
      <c r="K152" s="36" t="s">
        <v>22</v>
      </c>
      <c r="L152" s="36" t="s">
        <v>1293</v>
      </c>
    </row>
    <row r="153" spans="2:12" ht="63.75">
      <c r="B153" s="36">
        <v>93151505</v>
      </c>
      <c r="C153" s="36" t="s">
        <v>1294</v>
      </c>
      <c r="D153" s="51" t="s">
        <v>324</v>
      </c>
      <c r="E153" s="52">
        <v>6</v>
      </c>
      <c r="F153" s="52" t="s">
        <v>1252</v>
      </c>
      <c r="G153" s="36" t="s">
        <v>26</v>
      </c>
      <c r="H153" s="183">
        <v>6984809</v>
      </c>
      <c r="I153" s="184">
        <v>6984809</v>
      </c>
      <c r="J153" s="36" t="s">
        <v>50</v>
      </c>
      <c r="K153" s="36" t="s">
        <v>22</v>
      </c>
      <c r="L153" s="36" t="s">
        <v>1295</v>
      </c>
    </row>
    <row r="154" spans="1:13" s="34" customFormat="1" ht="63.75">
      <c r="A154" s="19"/>
      <c r="B154" s="36">
        <v>93151505</v>
      </c>
      <c r="C154" s="36" t="s">
        <v>1296</v>
      </c>
      <c r="D154" s="51" t="s">
        <v>324</v>
      </c>
      <c r="E154" s="52">
        <v>6</v>
      </c>
      <c r="F154" s="52" t="s">
        <v>1252</v>
      </c>
      <c r="G154" s="36" t="s">
        <v>26</v>
      </c>
      <c r="H154" s="183">
        <v>48918535</v>
      </c>
      <c r="I154" s="184">
        <v>48918535</v>
      </c>
      <c r="J154" s="36" t="s">
        <v>50</v>
      </c>
      <c r="K154" s="36" t="s">
        <v>22</v>
      </c>
      <c r="L154" s="36" t="s">
        <v>1297</v>
      </c>
      <c r="M154" s="19"/>
    </row>
    <row r="155" spans="1:13" s="34" customFormat="1" ht="63.75">
      <c r="A155" s="19"/>
      <c r="B155" s="36">
        <v>93151505</v>
      </c>
      <c r="C155" s="36" t="s">
        <v>1298</v>
      </c>
      <c r="D155" s="51" t="s">
        <v>324</v>
      </c>
      <c r="E155" s="52">
        <v>6</v>
      </c>
      <c r="F155" s="52" t="s">
        <v>1252</v>
      </c>
      <c r="G155" s="36" t="s">
        <v>26</v>
      </c>
      <c r="H155" s="183">
        <v>6691816</v>
      </c>
      <c r="I155" s="184">
        <v>6691816</v>
      </c>
      <c r="J155" s="36" t="s">
        <v>50</v>
      </c>
      <c r="K155" s="36" t="s">
        <v>22</v>
      </c>
      <c r="L155" s="36" t="s">
        <v>1299</v>
      </c>
      <c r="M155" s="19"/>
    </row>
    <row r="156" spans="1:13" s="34" customFormat="1" ht="63.75">
      <c r="A156" s="19"/>
      <c r="B156" s="36">
        <v>93151505</v>
      </c>
      <c r="C156" s="36" t="s">
        <v>1300</v>
      </c>
      <c r="D156" s="51" t="s">
        <v>324</v>
      </c>
      <c r="E156" s="52">
        <v>6</v>
      </c>
      <c r="F156" s="52" t="s">
        <v>1252</v>
      </c>
      <c r="G156" s="36" t="s">
        <v>26</v>
      </c>
      <c r="H156" s="183">
        <v>22867843</v>
      </c>
      <c r="I156" s="184">
        <v>22867843</v>
      </c>
      <c r="J156" s="36" t="s">
        <v>50</v>
      </c>
      <c r="K156" s="36" t="s">
        <v>22</v>
      </c>
      <c r="L156" s="36" t="s">
        <v>1301</v>
      </c>
      <c r="M156" s="19"/>
    </row>
    <row r="157" spans="1:13" s="34" customFormat="1" ht="63.75">
      <c r="A157" s="19"/>
      <c r="B157" s="36">
        <v>93151505</v>
      </c>
      <c r="C157" s="36" t="s">
        <v>1302</v>
      </c>
      <c r="D157" s="51" t="s">
        <v>324</v>
      </c>
      <c r="E157" s="52">
        <v>6</v>
      </c>
      <c r="F157" s="52" t="s">
        <v>1252</v>
      </c>
      <c r="G157" s="36" t="s">
        <v>26</v>
      </c>
      <c r="H157" s="183">
        <v>28709144</v>
      </c>
      <c r="I157" s="184">
        <v>28709144</v>
      </c>
      <c r="J157" s="36" t="s">
        <v>50</v>
      </c>
      <c r="K157" s="36" t="s">
        <v>22</v>
      </c>
      <c r="L157" s="36" t="s">
        <v>1303</v>
      </c>
      <c r="M157" s="19"/>
    </row>
    <row r="158" spans="1:13" s="34" customFormat="1" ht="63.75">
      <c r="A158" s="19"/>
      <c r="B158" s="36">
        <v>93151505</v>
      </c>
      <c r="C158" s="36" t="s">
        <v>1304</v>
      </c>
      <c r="D158" s="51" t="s">
        <v>324</v>
      </c>
      <c r="E158" s="52">
        <v>6</v>
      </c>
      <c r="F158" s="52" t="s">
        <v>1252</v>
      </c>
      <c r="G158" s="36" t="s">
        <v>26</v>
      </c>
      <c r="H158" s="183">
        <v>7902157</v>
      </c>
      <c r="I158" s="184">
        <v>7902157</v>
      </c>
      <c r="J158" s="36" t="s">
        <v>50</v>
      </c>
      <c r="K158" s="36" t="s">
        <v>22</v>
      </c>
      <c r="L158" s="36" t="s">
        <v>1305</v>
      </c>
      <c r="M158" s="19"/>
    </row>
    <row r="159" spans="1:13" s="34" customFormat="1" ht="76.5">
      <c r="A159" s="19"/>
      <c r="B159" s="36">
        <v>93151505</v>
      </c>
      <c r="C159" s="36" t="s">
        <v>1306</v>
      </c>
      <c r="D159" s="51" t="s">
        <v>324</v>
      </c>
      <c r="E159" s="52">
        <v>6</v>
      </c>
      <c r="F159" s="52" t="s">
        <v>1252</v>
      </c>
      <c r="G159" s="36" t="s">
        <v>26</v>
      </c>
      <c r="H159" s="183">
        <v>39958636</v>
      </c>
      <c r="I159" s="184">
        <v>39958636</v>
      </c>
      <c r="J159" s="36" t="s">
        <v>50</v>
      </c>
      <c r="K159" s="36" t="s">
        <v>22</v>
      </c>
      <c r="L159" s="36" t="s">
        <v>1307</v>
      </c>
      <c r="M159" s="19"/>
    </row>
    <row r="160" spans="1:13" s="34" customFormat="1" ht="63.75">
      <c r="A160" s="19"/>
      <c r="B160" s="36">
        <v>93151505</v>
      </c>
      <c r="C160" s="36" t="s">
        <v>1308</v>
      </c>
      <c r="D160" s="51" t="s">
        <v>324</v>
      </c>
      <c r="E160" s="52">
        <v>6</v>
      </c>
      <c r="F160" s="52" t="s">
        <v>1252</v>
      </c>
      <c r="G160" s="36" t="s">
        <v>26</v>
      </c>
      <c r="H160" s="183">
        <v>19843840</v>
      </c>
      <c r="I160" s="184">
        <v>19843840</v>
      </c>
      <c r="J160" s="36" t="s">
        <v>50</v>
      </c>
      <c r="K160" s="36" t="s">
        <v>22</v>
      </c>
      <c r="L160" s="36" t="s">
        <v>1309</v>
      </c>
      <c r="M160" s="19"/>
    </row>
    <row r="161" spans="1:13" s="34" customFormat="1" ht="63.75">
      <c r="A161" s="19"/>
      <c r="B161" s="36">
        <v>93151505</v>
      </c>
      <c r="C161" s="36" t="s">
        <v>1310</v>
      </c>
      <c r="D161" s="51" t="s">
        <v>324</v>
      </c>
      <c r="E161" s="52">
        <v>6</v>
      </c>
      <c r="F161" s="52" t="s">
        <v>1252</v>
      </c>
      <c r="G161" s="36" t="s">
        <v>26</v>
      </c>
      <c r="H161" s="183">
        <v>64710796</v>
      </c>
      <c r="I161" s="184">
        <v>64710796</v>
      </c>
      <c r="J161" s="36" t="s">
        <v>50</v>
      </c>
      <c r="K161" s="36" t="s">
        <v>22</v>
      </c>
      <c r="L161" s="36" t="s">
        <v>1311</v>
      </c>
      <c r="M161" s="19"/>
    </row>
    <row r="162" spans="2:12" ht="76.5">
      <c r="B162" s="36">
        <v>93151505</v>
      </c>
      <c r="C162" s="36" t="s">
        <v>1312</v>
      </c>
      <c r="D162" s="51" t="s">
        <v>324</v>
      </c>
      <c r="E162" s="52">
        <v>6</v>
      </c>
      <c r="F162" s="52" t="s">
        <v>1252</v>
      </c>
      <c r="G162" s="36" t="s">
        <v>26</v>
      </c>
      <c r="H162" s="183">
        <v>46674134</v>
      </c>
      <c r="I162" s="184">
        <v>46674134</v>
      </c>
      <c r="J162" s="36" t="s">
        <v>50</v>
      </c>
      <c r="K162" s="36" t="s">
        <v>22</v>
      </c>
      <c r="L162" s="36" t="s">
        <v>1313</v>
      </c>
    </row>
    <row r="163" spans="2:12" ht="76.5">
      <c r="B163" s="36">
        <v>93151505</v>
      </c>
      <c r="C163" s="36" t="s">
        <v>1314</v>
      </c>
      <c r="D163" s="51" t="s">
        <v>324</v>
      </c>
      <c r="E163" s="52">
        <v>6</v>
      </c>
      <c r="F163" s="52" t="s">
        <v>1252</v>
      </c>
      <c r="G163" s="36" t="s">
        <v>26</v>
      </c>
      <c r="H163" s="183">
        <v>18960000</v>
      </c>
      <c r="I163" s="184">
        <v>18960000</v>
      </c>
      <c r="J163" s="36" t="s">
        <v>50</v>
      </c>
      <c r="K163" s="36" t="s">
        <v>22</v>
      </c>
      <c r="L163" s="36" t="s">
        <v>1315</v>
      </c>
    </row>
    <row r="164" spans="2:12" ht="76.5">
      <c r="B164" s="36">
        <v>93151505</v>
      </c>
      <c r="C164" s="36" t="s">
        <v>1316</v>
      </c>
      <c r="D164" s="51" t="s">
        <v>324</v>
      </c>
      <c r="E164" s="52">
        <v>6</v>
      </c>
      <c r="F164" s="52" t="s">
        <v>1252</v>
      </c>
      <c r="G164" s="36" t="s">
        <v>26</v>
      </c>
      <c r="H164" s="183">
        <v>28857445</v>
      </c>
      <c r="I164" s="184">
        <v>28857445</v>
      </c>
      <c r="J164" s="36" t="s">
        <v>50</v>
      </c>
      <c r="K164" s="36" t="s">
        <v>22</v>
      </c>
      <c r="L164" s="36" t="s">
        <v>1317</v>
      </c>
    </row>
    <row r="165" spans="2:12" ht="76.5">
      <c r="B165" s="36">
        <v>93151505</v>
      </c>
      <c r="C165" s="36" t="s">
        <v>1318</v>
      </c>
      <c r="D165" s="51" t="s">
        <v>324</v>
      </c>
      <c r="E165" s="52">
        <v>6</v>
      </c>
      <c r="F165" s="52" t="s">
        <v>1252</v>
      </c>
      <c r="G165" s="36" t="s">
        <v>26</v>
      </c>
      <c r="H165" s="183">
        <v>5719110</v>
      </c>
      <c r="I165" s="184">
        <v>5719110</v>
      </c>
      <c r="J165" s="36" t="s">
        <v>50</v>
      </c>
      <c r="K165" s="36" t="s">
        <v>22</v>
      </c>
      <c r="L165" s="36" t="s">
        <v>1319</v>
      </c>
    </row>
    <row r="166" spans="2:12" ht="63.75">
      <c r="B166" s="36">
        <v>93151505</v>
      </c>
      <c r="C166" s="36" t="s">
        <v>1320</v>
      </c>
      <c r="D166" s="51" t="s">
        <v>324</v>
      </c>
      <c r="E166" s="52">
        <v>6</v>
      </c>
      <c r="F166" s="52" t="s">
        <v>1252</v>
      </c>
      <c r="G166" s="36" t="s">
        <v>26</v>
      </c>
      <c r="H166" s="183">
        <v>15000224</v>
      </c>
      <c r="I166" s="184">
        <v>15000224</v>
      </c>
      <c r="J166" s="36" t="s">
        <v>50</v>
      </c>
      <c r="K166" s="36" t="s">
        <v>22</v>
      </c>
      <c r="L166" s="36" t="s">
        <v>1321</v>
      </c>
    </row>
    <row r="167" spans="2:12" ht="76.5">
      <c r="B167" s="36">
        <v>93151505</v>
      </c>
      <c r="C167" s="36" t="s">
        <v>1322</v>
      </c>
      <c r="D167" s="51" t="s">
        <v>324</v>
      </c>
      <c r="E167" s="52">
        <v>6</v>
      </c>
      <c r="F167" s="52" t="s">
        <v>1252</v>
      </c>
      <c r="G167" s="36" t="s">
        <v>26</v>
      </c>
      <c r="H167" s="183">
        <v>104441273</v>
      </c>
      <c r="I167" s="184">
        <v>104441273</v>
      </c>
      <c r="J167" s="36" t="s">
        <v>50</v>
      </c>
      <c r="K167" s="36" t="s">
        <v>22</v>
      </c>
      <c r="L167" s="36" t="s">
        <v>1323</v>
      </c>
    </row>
    <row r="168" spans="2:12" ht="76.5">
      <c r="B168" s="36">
        <v>93151505</v>
      </c>
      <c r="C168" s="36" t="s">
        <v>1324</v>
      </c>
      <c r="D168" s="51" t="s">
        <v>324</v>
      </c>
      <c r="E168" s="52">
        <v>6</v>
      </c>
      <c r="F168" s="52" t="s">
        <v>1252</v>
      </c>
      <c r="G168" s="36" t="s">
        <v>26</v>
      </c>
      <c r="H168" s="183">
        <v>27294298</v>
      </c>
      <c r="I168" s="184">
        <v>27294298</v>
      </c>
      <c r="J168" s="36" t="s">
        <v>50</v>
      </c>
      <c r="K168" s="36" t="s">
        <v>22</v>
      </c>
      <c r="L168" s="36" t="s">
        <v>1325</v>
      </c>
    </row>
    <row r="169" spans="2:12" ht="76.5">
      <c r="B169" s="36">
        <v>93151505</v>
      </c>
      <c r="C169" s="36" t="s">
        <v>1326</v>
      </c>
      <c r="D169" s="51" t="s">
        <v>324</v>
      </c>
      <c r="E169" s="52">
        <v>6</v>
      </c>
      <c r="F169" s="52" t="s">
        <v>1252</v>
      </c>
      <c r="G169" s="36" t="s">
        <v>26</v>
      </c>
      <c r="H169" s="183">
        <v>80509210</v>
      </c>
      <c r="I169" s="184">
        <v>80509210</v>
      </c>
      <c r="J169" s="36" t="s">
        <v>50</v>
      </c>
      <c r="K169" s="36" t="s">
        <v>22</v>
      </c>
      <c r="L169" s="36" t="s">
        <v>1327</v>
      </c>
    </row>
    <row r="170" spans="2:12" ht="76.5">
      <c r="B170" s="36">
        <v>93151505</v>
      </c>
      <c r="C170" s="36" t="s">
        <v>1328</v>
      </c>
      <c r="D170" s="51" t="s">
        <v>324</v>
      </c>
      <c r="E170" s="52">
        <v>6</v>
      </c>
      <c r="F170" s="52" t="s">
        <v>1252</v>
      </c>
      <c r="G170" s="36" t="s">
        <v>26</v>
      </c>
      <c r="H170" s="183">
        <v>3461796</v>
      </c>
      <c r="I170" s="184">
        <v>3461796</v>
      </c>
      <c r="J170" s="36" t="s">
        <v>50</v>
      </c>
      <c r="K170" s="36" t="s">
        <v>22</v>
      </c>
      <c r="L170" s="36" t="s">
        <v>1329</v>
      </c>
    </row>
    <row r="171" spans="2:12" ht="63.75">
      <c r="B171" s="36">
        <v>93151505</v>
      </c>
      <c r="C171" s="36" t="s">
        <v>1330</v>
      </c>
      <c r="D171" s="51" t="s">
        <v>324</v>
      </c>
      <c r="E171" s="52">
        <v>6</v>
      </c>
      <c r="F171" s="52" t="s">
        <v>1252</v>
      </c>
      <c r="G171" s="36" t="s">
        <v>26</v>
      </c>
      <c r="H171" s="183">
        <v>13719338</v>
      </c>
      <c r="I171" s="184">
        <v>13719338</v>
      </c>
      <c r="J171" s="36" t="s">
        <v>50</v>
      </c>
      <c r="K171" s="36" t="s">
        <v>22</v>
      </c>
      <c r="L171" s="36" t="s">
        <v>1331</v>
      </c>
    </row>
    <row r="172" spans="2:12" ht="63.75">
      <c r="B172" s="36">
        <v>93151505</v>
      </c>
      <c r="C172" s="36" t="s">
        <v>1332</v>
      </c>
      <c r="D172" s="51" t="s">
        <v>324</v>
      </c>
      <c r="E172" s="52">
        <v>6</v>
      </c>
      <c r="F172" s="52" t="s">
        <v>1252</v>
      </c>
      <c r="G172" s="36" t="s">
        <v>26</v>
      </c>
      <c r="H172" s="183">
        <v>10817476</v>
      </c>
      <c r="I172" s="184">
        <v>10817476</v>
      </c>
      <c r="J172" s="36" t="s">
        <v>50</v>
      </c>
      <c r="K172" s="36" t="s">
        <v>22</v>
      </c>
      <c r="L172" s="36" t="s">
        <v>1333</v>
      </c>
    </row>
    <row r="173" spans="2:12" ht="63.75">
      <c r="B173" s="36">
        <v>93151505</v>
      </c>
      <c r="C173" s="36" t="s">
        <v>1334</v>
      </c>
      <c r="D173" s="51" t="s">
        <v>324</v>
      </c>
      <c r="E173" s="52">
        <v>6</v>
      </c>
      <c r="F173" s="52" t="s">
        <v>1252</v>
      </c>
      <c r="G173" s="36" t="s">
        <v>26</v>
      </c>
      <c r="H173" s="183">
        <v>69641648</v>
      </c>
      <c r="I173" s="184">
        <v>69641648</v>
      </c>
      <c r="J173" s="36" t="s">
        <v>50</v>
      </c>
      <c r="K173" s="36" t="s">
        <v>22</v>
      </c>
      <c r="L173" s="36" t="s">
        <v>1335</v>
      </c>
    </row>
    <row r="174" spans="2:12" ht="63.75">
      <c r="B174" s="36">
        <v>93151505</v>
      </c>
      <c r="C174" s="36" t="s">
        <v>1336</v>
      </c>
      <c r="D174" s="51" t="s">
        <v>324</v>
      </c>
      <c r="E174" s="52">
        <v>6</v>
      </c>
      <c r="F174" s="52" t="s">
        <v>1252</v>
      </c>
      <c r="G174" s="36" t="s">
        <v>26</v>
      </c>
      <c r="H174" s="183">
        <v>58179489</v>
      </c>
      <c r="I174" s="184">
        <v>58179489</v>
      </c>
      <c r="J174" s="36" t="s">
        <v>50</v>
      </c>
      <c r="K174" s="36" t="s">
        <v>22</v>
      </c>
      <c r="L174" s="36" t="s">
        <v>1337</v>
      </c>
    </row>
    <row r="175" spans="2:12" ht="63.75">
      <c r="B175" s="36">
        <v>93151505</v>
      </c>
      <c r="C175" s="36" t="s">
        <v>1338</v>
      </c>
      <c r="D175" s="51" t="s">
        <v>324</v>
      </c>
      <c r="E175" s="52">
        <v>6</v>
      </c>
      <c r="F175" s="52" t="s">
        <v>1252</v>
      </c>
      <c r="G175" s="36" t="s">
        <v>26</v>
      </c>
      <c r="H175" s="183">
        <v>36125128</v>
      </c>
      <c r="I175" s="184">
        <v>36125128</v>
      </c>
      <c r="J175" s="36" t="s">
        <v>50</v>
      </c>
      <c r="K175" s="36" t="s">
        <v>22</v>
      </c>
      <c r="L175" s="36" t="s">
        <v>1339</v>
      </c>
    </row>
    <row r="176" spans="2:12" ht="63.75">
      <c r="B176" s="36">
        <v>93151505</v>
      </c>
      <c r="C176" s="36" t="s">
        <v>1340</v>
      </c>
      <c r="D176" s="51" t="s">
        <v>324</v>
      </c>
      <c r="E176" s="52">
        <v>6</v>
      </c>
      <c r="F176" s="52" t="s">
        <v>1252</v>
      </c>
      <c r="G176" s="36" t="s">
        <v>26</v>
      </c>
      <c r="H176" s="183">
        <v>5599956</v>
      </c>
      <c r="I176" s="184">
        <v>5599956</v>
      </c>
      <c r="J176" s="36" t="s">
        <v>50</v>
      </c>
      <c r="K176" s="36" t="s">
        <v>22</v>
      </c>
      <c r="L176" s="36" t="s">
        <v>1341</v>
      </c>
    </row>
    <row r="177" spans="2:12" ht="63.75">
      <c r="B177" s="36">
        <v>93151505</v>
      </c>
      <c r="C177" s="36" t="s">
        <v>1342</v>
      </c>
      <c r="D177" s="51" t="s">
        <v>324</v>
      </c>
      <c r="E177" s="52">
        <v>6</v>
      </c>
      <c r="F177" s="52" t="s">
        <v>1252</v>
      </c>
      <c r="G177" s="36" t="s">
        <v>26</v>
      </c>
      <c r="H177" s="183">
        <v>7539248</v>
      </c>
      <c r="I177" s="184">
        <v>7539248</v>
      </c>
      <c r="J177" s="36" t="s">
        <v>50</v>
      </c>
      <c r="K177" s="36" t="s">
        <v>22</v>
      </c>
      <c r="L177" s="36" t="s">
        <v>1343</v>
      </c>
    </row>
    <row r="178" spans="2:12" ht="63.75">
      <c r="B178" s="36">
        <v>93151505</v>
      </c>
      <c r="C178" s="36" t="s">
        <v>1344</v>
      </c>
      <c r="D178" s="51" t="s">
        <v>324</v>
      </c>
      <c r="E178" s="52">
        <v>6</v>
      </c>
      <c r="F178" s="52" t="s">
        <v>1252</v>
      </c>
      <c r="G178" s="36" t="s">
        <v>26</v>
      </c>
      <c r="H178" s="183">
        <v>7225711</v>
      </c>
      <c r="I178" s="184">
        <v>7225711</v>
      </c>
      <c r="J178" s="36" t="s">
        <v>50</v>
      </c>
      <c r="K178" s="36" t="s">
        <v>22</v>
      </c>
      <c r="L178" s="36" t="s">
        <v>1345</v>
      </c>
    </row>
    <row r="179" spans="2:12" ht="63.75">
      <c r="B179" s="36">
        <v>93151505</v>
      </c>
      <c r="C179" s="36" t="s">
        <v>1346</v>
      </c>
      <c r="D179" s="51" t="s">
        <v>324</v>
      </c>
      <c r="E179" s="52">
        <v>6</v>
      </c>
      <c r="F179" s="52" t="s">
        <v>1252</v>
      </c>
      <c r="G179" s="36" t="s">
        <v>26</v>
      </c>
      <c r="H179" s="183">
        <v>2452421</v>
      </c>
      <c r="I179" s="184">
        <v>2452421</v>
      </c>
      <c r="J179" s="36" t="s">
        <v>50</v>
      </c>
      <c r="K179" s="36" t="s">
        <v>22</v>
      </c>
      <c r="L179" s="36" t="s">
        <v>1347</v>
      </c>
    </row>
    <row r="180" spans="2:12" ht="63.75">
      <c r="B180" s="36">
        <v>93151505</v>
      </c>
      <c r="C180" s="36" t="s">
        <v>1348</v>
      </c>
      <c r="D180" s="51" t="s">
        <v>324</v>
      </c>
      <c r="E180" s="52">
        <v>6</v>
      </c>
      <c r="F180" s="52" t="s">
        <v>1252</v>
      </c>
      <c r="G180" s="36" t="s">
        <v>26</v>
      </c>
      <c r="H180" s="183">
        <v>16367953</v>
      </c>
      <c r="I180" s="184">
        <v>16367953</v>
      </c>
      <c r="J180" s="36" t="s">
        <v>50</v>
      </c>
      <c r="K180" s="36" t="s">
        <v>22</v>
      </c>
      <c r="L180" s="36" t="s">
        <v>1349</v>
      </c>
    </row>
    <row r="181" spans="2:12" ht="76.5">
      <c r="B181" s="36">
        <v>93151505</v>
      </c>
      <c r="C181" s="36" t="s">
        <v>1350</v>
      </c>
      <c r="D181" s="51" t="s">
        <v>324</v>
      </c>
      <c r="E181" s="52">
        <v>6</v>
      </c>
      <c r="F181" s="52" t="s">
        <v>1252</v>
      </c>
      <c r="G181" s="36" t="s">
        <v>26</v>
      </c>
      <c r="H181" s="183">
        <v>134419297</v>
      </c>
      <c r="I181" s="184">
        <v>134419297</v>
      </c>
      <c r="J181" s="36" t="s">
        <v>50</v>
      </c>
      <c r="K181" s="36" t="s">
        <v>22</v>
      </c>
      <c r="L181" s="36" t="s">
        <v>1351</v>
      </c>
    </row>
    <row r="182" spans="2:12" ht="76.5">
      <c r="B182" s="36">
        <v>93151505</v>
      </c>
      <c r="C182" s="36" t="s">
        <v>1352</v>
      </c>
      <c r="D182" s="51" t="s">
        <v>324</v>
      </c>
      <c r="E182" s="52">
        <v>6</v>
      </c>
      <c r="F182" s="52" t="s">
        <v>1252</v>
      </c>
      <c r="G182" s="36" t="s">
        <v>26</v>
      </c>
      <c r="H182" s="183">
        <v>21979670</v>
      </c>
      <c r="I182" s="184">
        <v>21979670</v>
      </c>
      <c r="J182" s="36" t="s">
        <v>50</v>
      </c>
      <c r="K182" s="36" t="s">
        <v>22</v>
      </c>
      <c r="L182" s="36" t="s">
        <v>1353</v>
      </c>
    </row>
    <row r="183" spans="2:12" ht="76.5">
      <c r="B183" s="36">
        <v>93151505</v>
      </c>
      <c r="C183" s="36" t="s">
        <v>1354</v>
      </c>
      <c r="D183" s="51" t="s">
        <v>324</v>
      </c>
      <c r="E183" s="52">
        <v>6</v>
      </c>
      <c r="F183" s="52" t="s">
        <v>1252</v>
      </c>
      <c r="G183" s="36" t="s">
        <v>26</v>
      </c>
      <c r="H183" s="183">
        <v>4084704</v>
      </c>
      <c r="I183" s="184">
        <v>4084704</v>
      </c>
      <c r="J183" s="36" t="s">
        <v>50</v>
      </c>
      <c r="K183" s="36" t="s">
        <v>22</v>
      </c>
      <c r="L183" s="36" t="s">
        <v>1355</v>
      </c>
    </row>
    <row r="184" spans="2:12" ht="76.5">
      <c r="B184" s="36">
        <v>93151505</v>
      </c>
      <c r="C184" s="36" t="s">
        <v>1356</v>
      </c>
      <c r="D184" s="51" t="s">
        <v>324</v>
      </c>
      <c r="E184" s="52">
        <v>6</v>
      </c>
      <c r="F184" s="52" t="s">
        <v>1252</v>
      </c>
      <c r="G184" s="36" t="s">
        <v>26</v>
      </c>
      <c r="H184" s="183">
        <v>24000000</v>
      </c>
      <c r="I184" s="184">
        <v>24000000</v>
      </c>
      <c r="J184" s="36" t="s">
        <v>50</v>
      </c>
      <c r="K184" s="36" t="s">
        <v>22</v>
      </c>
      <c r="L184" s="36" t="s">
        <v>1357</v>
      </c>
    </row>
    <row r="185" spans="2:12" ht="63.75">
      <c r="B185" s="36">
        <v>93151505</v>
      </c>
      <c r="C185" s="36" t="s">
        <v>1358</v>
      </c>
      <c r="D185" s="51" t="s">
        <v>324</v>
      </c>
      <c r="E185" s="52">
        <v>6</v>
      </c>
      <c r="F185" s="52" t="s">
        <v>1252</v>
      </c>
      <c r="G185" s="36" t="s">
        <v>26</v>
      </c>
      <c r="H185" s="183">
        <v>12227594</v>
      </c>
      <c r="I185" s="184">
        <v>12227594</v>
      </c>
      <c r="J185" s="36" t="s">
        <v>50</v>
      </c>
      <c r="K185" s="36" t="s">
        <v>22</v>
      </c>
      <c r="L185" s="36" t="s">
        <v>1359</v>
      </c>
    </row>
    <row r="186" spans="2:12" ht="63.75">
      <c r="B186" s="36">
        <v>93151505</v>
      </c>
      <c r="C186" s="36" t="s">
        <v>1360</v>
      </c>
      <c r="D186" s="51" t="s">
        <v>324</v>
      </c>
      <c r="E186" s="52">
        <v>6</v>
      </c>
      <c r="F186" s="52" t="s">
        <v>1252</v>
      </c>
      <c r="G186" s="36" t="s">
        <v>26</v>
      </c>
      <c r="H186" s="183">
        <v>3429365</v>
      </c>
      <c r="I186" s="184">
        <v>3429365</v>
      </c>
      <c r="J186" s="36" t="s">
        <v>50</v>
      </c>
      <c r="K186" s="36" t="s">
        <v>22</v>
      </c>
      <c r="L186" s="36" t="s">
        <v>1361</v>
      </c>
    </row>
    <row r="187" spans="2:12" ht="76.5">
      <c r="B187" s="36">
        <v>93151505</v>
      </c>
      <c r="C187" s="36" t="s">
        <v>1362</v>
      </c>
      <c r="D187" s="51" t="s">
        <v>324</v>
      </c>
      <c r="E187" s="52">
        <v>6</v>
      </c>
      <c r="F187" s="52" t="s">
        <v>1252</v>
      </c>
      <c r="G187" s="36" t="s">
        <v>26</v>
      </c>
      <c r="H187" s="183">
        <v>4379753</v>
      </c>
      <c r="I187" s="184">
        <v>4379753</v>
      </c>
      <c r="J187" s="36" t="s">
        <v>50</v>
      </c>
      <c r="K187" s="36" t="s">
        <v>22</v>
      </c>
      <c r="L187" s="36" t="s">
        <v>1363</v>
      </c>
    </row>
    <row r="188" spans="2:12" ht="63.75">
      <c r="B188" s="36">
        <v>93151505</v>
      </c>
      <c r="C188" s="36" t="s">
        <v>1364</v>
      </c>
      <c r="D188" s="51" t="s">
        <v>324</v>
      </c>
      <c r="E188" s="52">
        <v>6</v>
      </c>
      <c r="F188" s="52" t="s">
        <v>1252</v>
      </c>
      <c r="G188" s="36" t="s">
        <v>26</v>
      </c>
      <c r="H188" s="183">
        <v>16675927</v>
      </c>
      <c r="I188" s="184">
        <v>16675927</v>
      </c>
      <c r="J188" s="36" t="s">
        <v>50</v>
      </c>
      <c r="K188" s="36" t="s">
        <v>22</v>
      </c>
      <c r="L188" s="36" t="s">
        <v>1365</v>
      </c>
    </row>
    <row r="189" spans="2:12" ht="76.5">
      <c r="B189" s="36">
        <v>93151505</v>
      </c>
      <c r="C189" s="36" t="s">
        <v>1366</v>
      </c>
      <c r="D189" s="51" t="s">
        <v>324</v>
      </c>
      <c r="E189" s="52">
        <v>6</v>
      </c>
      <c r="F189" s="52" t="s">
        <v>1252</v>
      </c>
      <c r="G189" s="36" t="s">
        <v>26</v>
      </c>
      <c r="H189" s="183">
        <v>14786107</v>
      </c>
      <c r="I189" s="184">
        <v>14786107</v>
      </c>
      <c r="J189" s="36" t="s">
        <v>50</v>
      </c>
      <c r="K189" s="36" t="s">
        <v>22</v>
      </c>
      <c r="L189" s="36" t="s">
        <v>1367</v>
      </c>
    </row>
    <row r="190" spans="2:12" ht="76.5">
      <c r="B190" s="36">
        <v>93151505</v>
      </c>
      <c r="C190" s="36" t="s">
        <v>1368</v>
      </c>
      <c r="D190" s="51" t="s">
        <v>324</v>
      </c>
      <c r="E190" s="52">
        <v>6</v>
      </c>
      <c r="F190" s="52" t="s">
        <v>1252</v>
      </c>
      <c r="G190" s="36" t="s">
        <v>26</v>
      </c>
      <c r="H190" s="183">
        <v>31521302</v>
      </c>
      <c r="I190" s="184">
        <v>31521302</v>
      </c>
      <c r="J190" s="36" t="s">
        <v>50</v>
      </c>
      <c r="K190" s="36" t="s">
        <v>22</v>
      </c>
      <c r="L190" s="36" t="s">
        <v>1369</v>
      </c>
    </row>
    <row r="191" spans="2:12" ht="76.5">
      <c r="B191" s="36">
        <v>93151505</v>
      </c>
      <c r="C191" s="36" t="s">
        <v>1370</v>
      </c>
      <c r="D191" s="51" t="s">
        <v>324</v>
      </c>
      <c r="E191" s="52">
        <v>6</v>
      </c>
      <c r="F191" s="52" t="s">
        <v>1252</v>
      </c>
      <c r="G191" s="36" t="s">
        <v>26</v>
      </c>
      <c r="H191" s="183">
        <v>14869037</v>
      </c>
      <c r="I191" s="184">
        <v>14869037</v>
      </c>
      <c r="J191" s="36" t="s">
        <v>50</v>
      </c>
      <c r="K191" s="36" t="s">
        <v>22</v>
      </c>
      <c r="L191" s="36" t="s">
        <v>1371</v>
      </c>
    </row>
    <row r="192" spans="2:12" ht="63.75">
      <c r="B192" s="36">
        <v>93151505</v>
      </c>
      <c r="C192" s="36" t="s">
        <v>1372</v>
      </c>
      <c r="D192" s="51" t="s">
        <v>324</v>
      </c>
      <c r="E192" s="52">
        <v>6</v>
      </c>
      <c r="F192" s="52" t="s">
        <v>1252</v>
      </c>
      <c r="G192" s="36" t="s">
        <v>26</v>
      </c>
      <c r="H192" s="183">
        <v>2100000</v>
      </c>
      <c r="I192" s="184">
        <v>2100000</v>
      </c>
      <c r="J192" s="36" t="s">
        <v>50</v>
      </c>
      <c r="K192" s="36" t="s">
        <v>22</v>
      </c>
      <c r="L192" s="36" t="s">
        <v>1373</v>
      </c>
    </row>
    <row r="193" spans="2:12" ht="63.75">
      <c r="B193" s="36">
        <v>93151505</v>
      </c>
      <c r="C193" s="36" t="s">
        <v>1374</v>
      </c>
      <c r="D193" s="51" t="s">
        <v>324</v>
      </c>
      <c r="E193" s="52">
        <v>6</v>
      </c>
      <c r="F193" s="52" t="s">
        <v>1252</v>
      </c>
      <c r="G193" s="36" t="s">
        <v>26</v>
      </c>
      <c r="H193" s="183">
        <v>7840348</v>
      </c>
      <c r="I193" s="184">
        <v>7840348</v>
      </c>
      <c r="J193" s="36" t="s">
        <v>50</v>
      </c>
      <c r="K193" s="36" t="s">
        <v>22</v>
      </c>
      <c r="L193" s="36" t="s">
        <v>1375</v>
      </c>
    </row>
    <row r="194" spans="2:12" ht="63.75">
      <c r="B194" s="36">
        <v>93151505</v>
      </c>
      <c r="C194" s="36" t="s">
        <v>1376</v>
      </c>
      <c r="D194" s="51" t="s">
        <v>324</v>
      </c>
      <c r="E194" s="52">
        <v>6</v>
      </c>
      <c r="F194" s="52" t="s">
        <v>1252</v>
      </c>
      <c r="G194" s="36" t="s">
        <v>26</v>
      </c>
      <c r="H194" s="183">
        <v>10907259</v>
      </c>
      <c r="I194" s="184">
        <v>10907259</v>
      </c>
      <c r="J194" s="36" t="s">
        <v>50</v>
      </c>
      <c r="K194" s="36" t="s">
        <v>22</v>
      </c>
      <c r="L194" s="36" t="s">
        <v>1377</v>
      </c>
    </row>
    <row r="195" spans="2:12" ht="76.5">
      <c r="B195" s="36">
        <v>93151505</v>
      </c>
      <c r="C195" s="36" t="s">
        <v>1378</v>
      </c>
      <c r="D195" s="51" t="s">
        <v>324</v>
      </c>
      <c r="E195" s="52">
        <v>6</v>
      </c>
      <c r="F195" s="52" t="s">
        <v>1252</v>
      </c>
      <c r="G195" s="36" t="s">
        <v>26</v>
      </c>
      <c r="H195" s="183">
        <v>113967918</v>
      </c>
      <c r="I195" s="184">
        <v>113967918</v>
      </c>
      <c r="J195" s="36" t="s">
        <v>50</v>
      </c>
      <c r="K195" s="36" t="s">
        <v>22</v>
      </c>
      <c r="L195" s="36" t="s">
        <v>1379</v>
      </c>
    </row>
    <row r="196" spans="2:12" ht="89.25">
      <c r="B196" s="36">
        <v>81112501</v>
      </c>
      <c r="C196" s="36" t="s">
        <v>262</v>
      </c>
      <c r="D196" s="36" t="s">
        <v>36</v>
      </c>
      <c r="E196" s="36" t="s">
        <v>1380</v>
      </c>
      <c r="F196" s="36" t="s">
        <v>31</v>
      </c>
      <c r="G196" s="36" t="s">
        <v>26</v>
      </c>
      <c r="H196" s="184">
        <v>118000000</v>
      </c>
      <c r="I196" s="184">
        <v>118000000</v>
      </c>
      <c r="J196" s="36" t="s">
        <v>14</v>
      </c>
      <c r="K196" s="36" t="s">
        <v>14</v>
      </c>
      <c r="L196" s="36" t="s">
        <v>263</v>
      </c>
    </row>
    <row r="197" spans="2:12" ht="63.75">
      <c r="B197" s="36">
        <v>80101604</v>
      </c>
      <c r="C197" s="36" t="s">
        <v>266</v>
      </c>
      <c r="D197" s="36" t="s">
        <v>36</v>
      </c>
      <c r="E197" s="36" t="s">
        <v>11</v>
      </c>
      <c r="F197" s="36" t="s">
        <v>31</v>
      </c>
      <c r="G197" s="44" t="s">
        <v>986</v>
      </c>
      <c r="H197" s="185">
        <v>1599900470</v>
      </c>
      <c r="I197" s="185">
        <v>1599900470</v>
      </c>
      <c r="J197" s="36" t="s">
        <v>87</v>
      </c>
      <c r="K197" s="36" t="s">
        <v>22</v>
      </c>
      <c r="L197" s="36" t="s">
        <v>265</v>
      </c>
    </row>
    <row r="198" spans="2:12" ht="51">
      <c r="B198" s="36">
        <v>80101604</v>
      </c>
      <c r="C198" s="36" t="s">
        <v>1381</v>
      </c>
      <c r="D198" s="36" t="s">
        <v>19</v>
      </c>
      <c r="E198" s="36" t="s">
        <v>124</v>
      </c>
      <c r="F198" s="36" t="s">
        <v>1382</v>
      </c>
      <c r="G198" s="44" t="s">
        <v>1383</v>
      </c>
      <c r="H198" s="185">
        <v>1637885100</v>
      </c>
      <c r="I198" s="185">
        <v>818942550</v>
      </c>
      <c r="J198" s="36" t="s">
        <v>87</v>
      </c>
      <c r="K198" s="36" t="s">
        <v>22</v>
      </c>
      <c r="L198" s="36" t="s">
        <v>265</v>
      </c>
    </row>
    <row r="199" spans="2:12" ht="51">
      <c r="B199" s="36">
        <v>80101604</v>
      </c>
      <c r="C199" s="36" t="s">
        <v>1384</v>
      </c>
      <c r="D199" s="36" t="s">
        <v>19</v>
      </c>
      <c r="E199" s="36" t="s">
        <v>1092</v>
      </c>
      <c r="F199" s="36" t="s">
        <v>100</v>
      </c>
      <c r="G199" s="44" t="s">
        <v>1383</v>
      </c>
      <c r="H199" s="185">
        <v>62626080</v>
      </c>
      <c r="I199" s="185">
        <v>25050432</v>
      </c>
      <c r="J199" s="36" t="s">
        <v>87</v>
      </c>
      <c r="K199" s="36" t="s">
        <v>22</v>
      </c>
      <c r="L199" s="36" t="s">
        <v>265</v>
      </c>
    </row>
    <row r="200" spans="2:12" ht="89.25">
      <c r="B200" s="36">
        <v>72101507</v>
      </c>
      <c r="C200" s="36" t="s">
        <v>1385</v>
      </c>
      <c r="D200" s="36" t="s">
        <v>42</v>
      </c>
      <c r="E200" s="36" t="s">
        <v>18</v>
      </c>
      <c r="F200" s="36" t="s">
        <v>1386</v>
      </c>
      <c r="G200" s="44" t="s">
        <v>986</v>
      </c>
      <c r="H200" s="185">
        <v>255158922</v>
      </c>
      <c r="I200" s="185">
        <v>255158922</v>
      </c>
      <c r="J200" s="36" t="s">
        <v>87</v>
      </c>
      <c r="K200" s="36" t="s">
        <v>22</v>
      </c>
      <c r="L200" s="36" t="s">
        <v>265</v>
      </c>
    </row>
    <row r="201" spans="2:12" ht="51">
      <c r="B201" s="36">
        <v>80101604</v>
      </c>
      <c r="C201" s="157" t="s">
        <v>1387</v>
      </c>
      <c r="D201" s="36" t="s">
        <v>259</v>
      </c>
      <c r="E201" s="36" t="s">
        <v>35</v>
      </c>
      <c r="F201" s="36" t="s">
        <v>1386</v>
      </c>
      <c r="G201" s="44" t="s">
        <v>986</v>
      </c>
      <c r="H201" s="185">
        <v>299743605</v>
      </c>
      <c r="I201" s="185">
        <v>299743605</v>
      </c>
      <c r="J201" s="36" t="s">
        <v>87</v>
      </c>
      <c r="K201" s="36" t="s">
        <v>22</v>
      </c>
      <c r="L201" s="36" t="s">
        <v>265</v>
      </c>
    </row>
    <row r="202" spans="2:12" ht="102">
      <c r="B202" s="36">
        <v>80101600</v>
      </c>
      <c r="C202" s="75" t="s">
        <v>1388</v>
      </c>
      <c r="D202" s="36" t="s">
        <v>259</v>
      </c>
      <c r="E202" s="36" t="s">
        <v>1389</v>
      </c>
      <c r="F202" s="36" t="s">
        <v>1386</v>
      </c>
      <c r="G202" s="44" t="s">
        <v>986</v>
      </c>
      <c r="H202" s="185">
        <v>2035929999</v>
      </c>
      <c r="I202" s="185">
        <v>2035929999</v>
      </c>
      <c r="J202" s="36" t="s">
        <v>87</v>
      </c>
      <c r="K202" s="36" t="s">
        <v>22</v>
      </c>
      <c r="L202" s="36" t="s">
        <v>265</v>
      </c>
    </row>
    <row r="203" spans="2:12" ht="153">
      <c r="B203" s="36">
        <v>80101604</v>
      </c>
      <c r="C203" s="75" t="s">
        <v>1390</v>
      </c>
      <c r="D203" s="36" t="s">
        <v>324</v>
      </c>
      <c r="E203" s="36" t="s">
        <v>17</v>
      </c>
      <c r="F203" s="36" t="s">
        <v>1391</v>
      </c>
      <c r="G203" s="44" t="s">
        <v>986</v>
      </c>
      <c r="H203" s="185">
        <v>107469461</v>
      </c>
      <c r="I203" s="185">
        <v>107469461</v>
      </c>
      <c r="J203" s="36" t="s">
        <v>87</v>
      </c>
      <c r="K203" s="36" t="s">
        <v>22</v>
      </c>
      <c r="L203" s="36" t="s">
        <v>265</v>
      </c>
    </row>
    <row r="204" spans="2:12" ht="63.75">
      <c r="B204" s="53">
        <v>72121400</v>
      </c>
      <c r="C204" s="55" t="s">
        <v>268</v>
      </c>
      <c r="D204" s="54" t="s">
        <v>269</v>
      </c>
      <c r="E204" s="55" t="s">
        <v>270</v>
      </c>
      <c r="F204" s="55" t="s">
        <v>127</v>
      </c>
      <c r="G204" s="55" t="s">
        <v>271</v>
      </c>
      <c r="H204" s="186">
        <v>1543309470</v>
      </c>
      <c r="I204" s="186">
        <v>1543309470</v>
      </c>
      <c r="J204" s="55" t="s">
        <v>87</v>
      </c>
      <c r="K204" s="55" t="s">
        <v>22</v>
      </c>
      <c r="L204" s="55" t="s">
        <v>1392</v>
      </c>
    </row>
    <row r="205" spans="2:12" ht="63.75">
      <c r="B205" s="53">
        <v>81101500</v>
      </c>
      <c r="C205" s="55" t="s">
        <v>272</v>
      </c>
      <c r="D205" s="54" t="s">
        <v>269</v>
      </c>
      <c r="E205" s="55" t="s">
        <v>270</v>
      </c>
      <c r="F205" s="55" t="s">
        <v>252</v>
      </c>
      <c r="G205" s="55" t="s">
        <v>271</v>
      </c>
      <c r="H205" s="186">
        <v>167492400</v>
      </c>
      <c r="I205" s="186">
        <v>167492400</v>
      </c>
      <c r="J205" s="55" t="s">
        <v>87</v>
      </c>
      <c r="K205" s="55" t="s">
        <v>22</v>
      </c>
      <c r="L205" s="55" t="s">
        <v>1392</v>
      </c>
    </row>
    <row r="206" spans="2:12" ht="63.75">
      <c r="B206" s="53">
        <v>72121400</v>
      </c>
      <c r="C206" s="55" t="s">
        <v>273</v>
      </c>
      <c r="D206" s="54" t="s">
        <v>269</v>
      </c>
      <c r="E206" s="55" t="s">
        <v>270</v>
      </c>
      <c r="F206" s="55" t="s">
        <v>127</v>
      </c>
      <c r="G206" s="55" t="s">
        <v>271</v>
      </c>
      <c r="H206" s="186">
        <v>1436331299</v>
      </c>
      <c r="I206" s="186">
        <v>1436331299</v>
      </c>
      <c r="J206" s="55" t="s">
        <v>87</v>
      </c>
      <c r="K206" s="55" t="s">
        <v>22</v>
      </c>
      <c r="L206" s="55" t="s">
        <v>1392</v>
      </c>
    </row>
    <row r="207" spans="2:12" ht="76.5">
      <c r="B207" s="53">
        <v>81101500</v>
      </c>
      <c r="C207" s="55" t="s">
        <v>274</v>
      </c>
      <c r="D207" s="54" t="s">
        <v>269</v>
      </c>
      <c r="E207" s="55" t="s">
        <v>270</v>
      </c>
      <c r="F207" s="55" t="s">
        <v>252</v>
      </c>
      <c r="G207" s="55" t="s">
        <v>271</v>
      </c>
      <c r="H207" s="186">
        <v>167492400</v>
      </c>
      <c r="I207" s="186">
        <v>167492400</v>
      </c>
      <c r="J207" s="55" t="s">
        <v>87</v>
      </c>
      <c r="K207" s="55" t="s">
        <v>22</v>
      </c>
      <c r="L207" s="55" t="s">
        <v>1392</v>
      </c>
    </row>
    <row r="208" spans="2:12" ht="63.75">
      <c r="B208" s="53">
        <v>72121400</v>
      </c>
      <c r="C208" s="55" t="s">
        <v>276</v>
      </c>
      <c r="D208" s="54" t="s">
        <v>277</v>
      </c>
      <c r="E208" s="55" t="s">
        <v>270</v>
      </c>
      <c r="F208" s="55" t="s">
        <v>127</v>
      </c>
      <c r="G208" s="55" t="s">
        <v>271</v>
      </c>
      <c r="H208" s="186">
        <v>1436331299</v>
      </c>
      <c r="I208" s="186">
        <v>1436331299</v>
      </c>
      <c r="J208" s="55" t="s">
        <v>87</v>
      </c>
      <c r="K208" s="55" t="s">
        <v>22</v>
      </c>
      <c r="L208" s="55" t="s">
        <v>1392</v>
      </c>
    </row>
    <row r="209" spans="2:12" ht="63.75">
      <c r="B209" s="53">
        <v>81101500</v>
      </c>
      <c r="C209" s="55" t="s">
        <v>278</v>
      </c>
      <c r="D209" s="54" t="s">
        <v>277</v>
      </c>
      <c r="E209" s="55" t="s">
        <v>270</v>
      </c>
      <c r="F209" s="55" t="s">
        <v>252</v>
      </c>
      <c r="G209" s="55" t="s">
        <v>271</v>
      </c>
      <c r="H209" s="186">
        <v>167492400</v>
      </c>
      <c r="I209" s="186">
        <v>167492400</v>
      </c>
      <c r="J209" s="55" t="s">
        <v>87</v>
      </c>
      <c r="K209" s="55" t="s">
        <v>22</v>
      </c>
      <c r="L209" s="55" t="s">
        <v>1392</v>
      </c>
    </row>
    <row r="210" spans="2:12" ht="63.75">
      <c r="B210" s="53">
        <v>15101500</v>
      </c>
      <c r="C210" s="55" t="s">
        <v>279</v>
      </c>
      <c r="D210" s="54" t="s">
        <v>277</v>
      </c>
      <c r="E210" s="55" t="s">
        <v>35</v>
      </c>
      <c r="F210" s="55" t="s">
        <v>12</v>
      </c>
      <c r="G210" s="55" t="s">
        <v>271</v>
      </c>
      <c r="H210" s="186">
        <v>495282000</v>
      </c>
      <c r="I210" s="186">
        <v>495282000</v>
      </c>
      <c r="J210" s="55" t="s">
        <v>87</v>
      </c>
      <c r="K210" s="55" t="s">
        <v>22</v>
      </c>
      <c r="L210" s="55" t="s">
        <v>1392</v>
      </c>
    </row>
    <row r="211" spans="2:12" ht="76.5">
      <c r="B211" s="53">
        <v>43232300</v>
      </c>
      <c r="C211" s="55" t="s">
        <v>280</v>
      </c>
      <c r="D211" s="54" t="s">
        <v>277</v>
      </c>
      <c r="E211" s="55" t="s">
        <v>281</v>
      </c>
      <c r="F211" s="55" t="s">
        <v>31</v>
      </c>
      <c r="G211" s="55" t="s">
        <v>271</v>
      </c>
      <c r="H211" s="186">
        <v>749940000</v>
      </c>
      <c r="I211" s="186">
        <v>749940000</v>
      </c>
      <c r="J211" s="55" t="s">
        <v>87</v>
      </c>
      <c r="K211" s="55" t="s">
        <v>22</v>
      </c>
      <c r="L211" s="55" t="s">
        <v>1392</v>
      </c>
    </row>
    <row r="212" spans="2:12" ht="63.75">
      <c r="B212" s="53">
        <v>25101500</v>
      </c>
      <c r="C212" s="55" t="s">
        <v>282</v>
      </c>
      <c r="D212" s="54" t="s">
        <v>277</v>
      </c>
      <c r="E212" s="55" t="s">
        <v>20</v>
      </c>
      <c r="F212" s="55" t="s">
        <v>12</v>
      </c>
      <c r="G212" s="55" t="s">
        <v>271</v>
      </c>
      <c r="H212" s="186">
        <v>2380600000</v>
      </c>
      <c r="I212" s="186">
        <v>2380600000</v>
      </c>
      <c r="J212" s="55" t="s">
        <v>87</v>
      </c>
      <c r="K212" s="55" t="s">
        <v>22</v>
      </c>
      <c r="L212" s="55" t="s">
        <v>1392</v>
      </c>
    </row>
    <row r="213" spans="2:12" ht="63.75">
      <c r="B213" s="53">
        <v>93151500</v>
      </c>
      <c r="C213" s="55" t="s">
        <v>283</v>
      </c>
      <c r="D213" s="54" t="s">
        <v>277</v>
      </c>
      <c r="E213" s="55" t="s">
        <v>41</v>
      </c>
      <c r="F213" s="55" t="s">
        <v>31</v>
      </c>
      <c r="G213" s="55" t="s">
        <v>271</v>
      </c>
      <c r="H213" s="186">
        <v>200000000</v>
      </c>
      <c r="I213" s="186">
        <v>200000000</v>
      </c>
      <c r="J213" s="55" t="s">
        <v>87</v>
      </c>
      <c r="K213" s="55" t="s">
        <v>22</v>
      </c>
      <c r="L213" s="55" t="s">
        <v>1392</v>
      </c>
    </row>
    <row r="214" spans="2:12" ht="63.75">
      <c r="B214" s="53">
        <v>80111600</v>
      </c>
      <c r="C214" s="55" t="s">
        <v>284</v>
      </c>
      <c r="D214" s="54" t="s">
        <v>277</v>
      </c>
      <c r="E214" s="55" t="s">
        <v>11</v>
      </c>
      <c r="F214" s="55" t="s">
        <v>12</v>
      </c>
      <c r="G214" s="55" t="s">
        <v>285</v>
      </c>
      <c r="H214" s="186">
        <v>1637253394</v>
      </c>
      <c r="I214" s="186">
        <v>1637253394</v>
      </c>
      <c r="J214" s="55" t="s">
        <v>87</v>
      </c>
      <c r="K214" s="55" t="s">
        <v>22</v>
      </c>
      <c r="L214" s="55" t="s">
        <v>1392</v>
      </c>
    </row>
    <row r="215" spans="2:12" ht="63.75">
      <c r="B215" s="53">
        <v>81131500</v>
      </c>
      <c r="C215" s="55" t="s">
        <v>286</v>
      </c>
      <c r="D215" s="54" t="s">
        <v>277</v>
      </c>
      <c r="E215" s="55" t="s">
        <v>25</v>
      </c>
      <c r="F215" s="55" t="s">
        <v>287</v>
      </c>
      <c r="G215" s="55" t="s">
        <v>271</v>
      </c>
      <c r="H215" s="186">
        <v>200000000</v>
      </c>
      <c r="I215" s="186">
        <v>200000000</v>
      </c>
      <c r="J215" s="55" t="s">
        <v>87</v>
      </c>
      <c r="K215" s="55" t="s">
        <v>22</v>
      </c>
      <c r="L215" s="55" t="s">
        <v>1392</v>
      </c>
    </row>
    <row r="216" spans="2:12" ht="63.75">
      <c r="B216" s="53">
        <v>81112200</v>
      </c>
      <c r="C216" s="55" t="s">
        <v>288</v>
      </c>
      <c r="D216" s="54" t="s">
        <v>269</v>
      </c>
      <c r="E216" s="55" t="s">
        <v>114</v>
      </c>
      <c r="F216" s="55" t="s">
        <v>31</v>
      </c>
      <c r="G216" s="55" t="s">
        <v>26</v>
      </c>
      <c r="H216" s="186">
        <v>960000000</v>
      </c>
      <c r="I216" s="186">
        <v>960000000</v>
      </c>
      <c r="J216" s="55" t="s">
        <v>87</v>
      </c>
      <c r="K216" s="55" t="s">
        <v>22</v>
      </c>
      <c r="L216" s="55" t="s">
        <v>1392</v>
      </c>
    </row>
    <row r="217" spans="2:12" ht="63.75">
      <c r="B217" s="53">
        <v>92101700</v>
      </c>
      <c r="C217" s="55" t="s">
        <v>289</v>
      </c>
      <c r="D217" s="54" t="s">
        <v>277</v>
      </c>
      <c r="E217" s="55" t="s">
        <v>18</v>
      </c>
      <c r="F217" s="55" t="s">
        <v>287</v>
      </c>
      <c r="G217" s="55" t="s">
        <v>26</v>
      </c>
      <c r="H217" s="186">
        <v>604166541</v>
      </c>
      <c r="I217" s="186">
        <v>604166541</v>
      </c>
      <c r="J217" s="55" t="s">
        <v>87</v>
      </c>
      <c r="K217" s="55" t="s">
        <v>22</v>
      </c>
      <c r="L217" s="55" t="s">
        <v>1392</v>
      </c>
    </row>
    <row r="218" spans="2:12" ht="63.75">
      <c r="B218" s="53">
        <f>+B217</f>
        <v>92101700</v>
      </c>
      <c r="C218" s="55" t="s">
        <v>290</v>
      </c>
      <c r="D218" s="54" t="s">
        <v>55</v>
      </c>
      <c r="E218" s="55" t="s">
        <v>291</v>
      </c>
      <c r="F218" s="55" t="s">
        <v>31</v>
      </c>
      <c r="G218" s="55" t="s">
        <v>26</v>
      </c>
      <c r="H218" s="186">
        <v>116666655</v>
      </c>
      <c r="I218" s="186">
        <v>116666655</v>
      </c>
      <c r="J218" s="55" t="s">
        <v>87</v>
      </c>
      <c r="K218" s="55" t="s">
        <v>22</v>
      </c>
      <c r="L218" s="55" t="s">
        <v>1392</v>
      </c>
    </row>
    <row r="219" spans="2:12" ht="63.75">
      <c r="B219" s="53">
        <v>81112200</v>
      </c>
      <c r="C219" s="55" t="s">
        <v>292</v>
      </c>
      <c r="D219" s="54" t="s">
        <v>277</v>
      </c>
      <c r="E219" s="55" t="s">
        <v>37</v>
      </c>
      <c r="F219" s="55" t="s">
        <v>31</v>
      </c>
      <c r="G219" s="55" t="s">
        <v>92</v>
      </c>
      <c r="H219" s="186">
        <v>96999693</v>
      </c>
      <c r="I219" s="186">
        <v>96999693</v>
      </c>
      <c r="J219" s="55" t="s">
        <v>87</v>
      </c>
      <c r="K219" s="55" t="s">
        <v>22</v>
      </c>
      <c r="L219" s="55" t="s">
        <v>1392</v>
      </c>
    </row>
    <row r="220" spans="2:12" ht="63.75">
      <c r="B220" s="53">
        <v>81112200</v>
      </c>
      <c r="C220" s="55" t="s">
        <v>1393</v>
      </c>
      <c r="D220" s="54" t="s">
        <v>1394</v>
      </c>
      <c r="E220" s="55" t="s">
        <v>43</v>
      </c>
      <c r="F220" s="55" t="s">
        <v>100</v>
      </c>
      <c r="G220" s="55" t="s">
        <v>92</v>
      </c>
      <c r="H220" s="186">
        <v>2672640</v>
      </c>
      <c r="I220" s="186">
        <v>2672640</v>
      </c>
      <c r="J220" s="55" t="s">
        <v>87</v>
      </c>
      <c r="K220" s="55" t="s">
        <v>22</v>
      </c>
      <c r="L220" s="55" t="s">
        <v>1392</v>
      </c>
    </row>
    <row r="221" spans="2:12" ht="63.75">
      <c r="B221" s="53">
        <v>90101800</v>
      </c>
      <c r="C221" s="55" t="s">
        <v>293</v>
      </c>
      <c r="D221" s="54" t="s">
        <v>269</v>
      </c>
      <c r="E221" s="55" t="s">
        <v>37</v>
      </c>
      <c r="F221" s="55" t="s">
        <v>100</v>
      </c>
      <c r="G221" s="55" t="s">
        <v>92</v>
      </c>
      <c r="H221" s="186">
        <v>50000000</v>
      </c>
      <c r="I221" s="186">
        <v>50000000</v>
      </c>
      <c r="J221" s="55" t="s">
        <v>87</v>
      </c>
      <c r="K221" s="55" t="s">
        <v>22</v>
      </c>
      <c r="L221" s="55" t="s">
        <v>1392</v>
      </c>
    </row>
    <row r="222" spans="2:12" ht="63.75">
      <c r="B222" s="53">
        <v>46171600</v>
      </c>
      <c r="C222" s="55" t="s">
        <v>1395</v>
      </c>
      <c r="D222" s="54" t="s">
        <v>55</v>
      </c>
      <c r="E222" s="55" t="s">
        <v>17</v>
      </c>
      <c r="F222" s="55" t="s">
        <v>12</v>
      </c>
      <c r="G222" s="55" t="s">
        <v>1396</v>
      </c>
      <c r="H222" s="186">
        <v>112000000</v>
      </c>
      <c r="I222" s="186">
        <f>+H222</f>
        <v>112000000</v>
      </c>
      <c r="J222" s="55" t="s">
        <v>87</v>
      </c>
      <c r="K222" s="55" t="s">
        <v>22</v>
      </c>
      <c r="L222" s="55" t="s">
        <v>1392</v>
      </c>
    </row>
    <row r="223" spans="2:12" ht="63.75">
      <c r="B223" s="53">
        <v>78111800</v>
      </c>
      <c r="C223" s="55" t="s">
        <v>295</v>
      </c>
      <c r="D223" s="54" t="s">
        <v>277</v>
      </c>
      <c r="E223" s="55" t="s">
        <v>18</v>
      </c>
      <c r="F223" s="55" t="s">
        <v>12</v>
      </c>
      <c r="G223" s="55" t="s">
        <v>92</v>
      </c>
      <c r="H223" s="186">
        <v>108000000</v>
      </c>
      <c r="I223" s="186">
        <v>108000000</v>
      </c>
      <c r="J223" s="55" t="s">
        <v>87</v>
      </c>
      <c r="K223" s="55" t="s">
        <v>22</v>
      </c>
      <c r="L223" s="55" t="s">
        <v>1392</v>
      </c>
    </row>
    <row r="224" spans="2:12" ht="63.75">
      <c r="B224" s="53">
        <v>90121500</v>
      </c>
      <c r="C224" s="55" t="s">
        <v>296</v>
      </c>
      <c r="D224" s="54" t="s">
        <v>269</v>
      </c>
      <c r="E224" s="55" t="s">
        <v>37</v>
      </c>
      <c r="F224" s="55" t="s">
        <v>100</v>
      </c>
      <c r="G224" s="55" t="s">
        <v>92</v>
      </c>
      <c r="H224" s="186">
        <v>50000000</v>
      </c>
      <c r="I224" s="186">
        <v>50000000</v>
      </c>
      <c r="J224" s="55" t="s">
        <v>87</v>
      </c>
      <c r="K224" s="55" t="s">
        <v>22</v>
      </c>
      <c r="L224" s="55" t="s">
        <v>1392</v>
      </c>
    </row>
    <row r="225" spans="2:12" ht="63.75">
      <c r="B225" s="53">
        <v>90101600</v>
      </c>
      <c r="C225" s="55" t="s">
        <v>297</v>
      </c>
      <c r="D225" s="54" t="s">
        <v>275</v>
      </c>
      <c r="E225" s="55" t="s">
        <v>298</v>
      </c>
      <c r="F225" s="55" t="s">
        <v>12</v>
      </c>
      <c r="G225" s="55" t="s">
        <v>92</v>
      </c>
      <c r="H225" s="186">
        <v>100000000</v>
      </c>
      <c r="I225" s="186">
        <v>100000000</v>
      </c>
      <c r="J225" s="55" t="s">
        <v>87</v>
      </c>
      <c r="K225" s="55" t="s">
        <v>22</v>
      </c>
      <c r="L225" s="55" t="s">
        <v>1392</v>
      </c>
    </row>
    <row r="226" spans="2:12" ht="63.75">
      <c r="B226" s="53">
        <v>72121100</v>
      </c>
      <c r="C226" s="55" t="s">
        <v>1397</v>
      </c>
      <c r="D226" s="54" t="s">
        <v>294</v>
      </c>
      <c r="E226" s="55" t="s">
        <v>25</v>
      </c>
      <c r="F226" s="55" t="s">
        <v>287</v>
      </c>
      <c r="G226" s="55" t="s">
        <v>300</v>
      </c>
      <c r="H226" s="186">
        <v>430000000</v>
      </c>
      <c r="I226" s="186">
        <v>430000000</v>
      </c>
      <c r="J226" s="55" t="s">
        <v>87</v>
      </c>
      <c r="K226" s="55" t="s">
        <v>22</v>
      </c>
      <c r="L226" s="55" t="s">
        <v>1392</v>
      </c>
    </row>
    <row r="227" spans="2:12" ht="63.75">
      <c r="B227" s="53" t="s">
        <v>2701</v>
      </c>
      <c r="C227" s="55" t="s">
        <v>1398</v>
      </c>
      <c r="D227" s="54" t="s">
        <v>1399</v>
      </c>
      <c r="E227" s="55" t="s">
        <v>20</v>
      </c>
      <c r="F227" s="55" t="s">
        <v>12</v>
      </c>
      <c r="G227" s="55" t="s">
        <v>300</v>
      </c>
      <c r="H227" s="186">
        <v>131644400</v>
      </c>
      <c r="I227" s="186">
        <v>131644400</v>
      </c>
      <c r="J227" s="55" t="s">
        <v>87</v>
      </c>
      <c r="K227" s="55" t="s">
        <v>22</v>
      </c>
      <c r="L227" s="55" t="s">
        <v>1392</v>
      </c>
    </row>
    <row r="228" spans="2:12" ht="63.75">
      <c r="B228" s="53">
        <v>42171800</v>
      </c>
      <c r="C228" s="55" t="s">
        <v>303</v>
      </c>
      <c r="D228" s="54" t="s">
        <v>269</v>
      </c>
      <c r="E228" s="55" t="s">
        <v>20</v>
      </c>
      <c r="F228" s="55" t="s">
        <v>100</v>
      </c>
      <c r="G228" s="55" t="s">
        <v>300</v>
      </c>
      <c r="H228" s="186">
        <v>42821950</v>
      </c>
      <c r="I228" s="186">
        <v>42821950</v>
      </c>
      <c r="J228" s="55" t="s">
        <v>87</v>
      </c>
      <c r="K228" s="55" t="s">
        <v>22</v>
      </c>
      <c r="L228" s="55" t="s">
        <v>1392</v>
      </c>
    </row>
    <row r="229" spans="2:12" ht="63.75">
      <c r="B229" s="53">
        <v>10101509</v>
      </c>
      <c r="C229" s="55" t="s">
        <v>304</v>
      </c>
      <c r="D229" s="54" t="s">
        <v>277</v>
      </c>
      <c r="E229" s="55" t="s">
        <v>20</v>
      </c>
      <c r="F229" s="55" t="s">
        <v>100</v>
      </c>
      <c r="G229" s="55" t="s">
        <v>300</v>
      </c>
      <c r="H229" s="186">
        <v>24980000</v>
      </c>
      <c r="I229" s="186">
        <f>+H229</f>
        <v>24980000</v>
      </c>
      <c r="J229" s="55" t="s">
        <v>87</v>
      </c>
      <c r="K229" s="55" t="s">
        <v>22</v>
      </c>
      <c r="L229" s="55" t="s">
        <v>1392</v>
      </c>
    </row>
    <row r="230" spans="2:12" ht="63.75">
      <c r="B230" s="53">
        <v>72101500</v>
      </c>
      <c r="C230" s="55" t="s">
        <v>1400</v>
      </c>
      <c r="D230" s="54" t="s">
        <v>1394</v>
      </c>
      <c r="E230" s="55" t="s">
        <v>17</v>
      </c>
      <c r="F230" s="55" t="s">
        <v>122</v>
      </c>
      <c r="G230" s="55" t="s">
        <v>300</v>
      </c>
      <c r="H230" s="186">
        <v>219068876</v>
      </c>
      <c r="I230" s="186">
        <v>91375440</v>
      </c>
      <c r="J230" s="55" t="s">
        <v>87</v>
      </c>
      <c r="K230" s="55" t="s">
        <v>22</v>
      </c>
      <c r="L230" s="55" t="s">
        <v>1392</v>
      </c>
    </row>
    <row r="231" spans="2:12" ht="76.5">
      <c r="B231" s="53">
        <v>81101500</v>
      </c>
      <c r="C231" s="55" t="s">
        <v>1401</v>
      </c>
      <c r="D231" s="54" t="s">
        <v>1394</v>
      </c>
      <c r="E231" s="55" t="s">
        <v>1402</v>
      </c>
      <c r="F231" s="55" t="s">
        <v>302</v>
      </c>
      <c r="G231" s="55" t="s">
        <v>300</v>
      </c>
      <c r="H231" s="186">
        <v>21906888</v>
      </c>
      <c r="I231" s="186">
        <f>+H231</f>
        <v>21906888</v>
      </c>
      <c r="J231" s="55" t="s">
        <v>87</v>
      </c>
      <c r="K231" s="55" t="s">
        <v>22</v>
      </c>
      <c r="L231" s="55" t="s">
        <v>1392</v>
      </c>
    </row>
    <row r="232" spans="2:12" ht="63.75">
      <c r="B232" s="55">
        <v>25101500</v>
      </c>
      <c r="C232" s="55" t="s">
        <v>305</v>
      </c>
      <c r="D232" s="55" t="s">
        <v>1394</v>
      </c>
      <c r="E232" s="55" t="s">
        <v>306</v>
      </c>
      <c r="F232" s="55" t="s">
        <v>122</v>
      </c>
      <c r="G232" s="55" t="s">
        <v>300</v>
      </c>
      <c r="H232" s="186">
        <v>350000000</v>
      </c>
      <c r="I232" s="186">
        <v>350000000</v>
      </c>
      <c r="J232" s="55" t="s">
        <v>87</v>
      </c>
      <c r="K232" s="55" t="s">
        <v>22</v>
      </c>
      <c r="L232" s="55" t="s">
        <v>1392</v>
      </c>
    </row>
    <row r="233" spans="2:12" ht="63.75">
      <c r="B233" s="55">
        <v>86101700</v>
      </c>
      <c r="C233" s="55" t="s">
        <v>1403</v>
      </c>
      <c r="D233" s="54" t="s">
        <v>294</v>
      </c>
      <c r="E233" s="55" t="s">
        <v>11</v>
      </c>
      <c r="F233" s="55" t="s">
        <v>31</v>
      </c>
      <c r="G233" s="55" t="s">
        <v>300</v>
      </c>
      <c r="H233" s="186">
        <v>1436441637</v>
      </c>
      <c r="I233" s="186">
        <f>+H233</f>
        <v>1436441637</v>
      </c>
      <c r="J233" s="55" t="s">
        <v>87</v>
      </c>
      <c r="K233" s="55" t="s">
        <v>22</v>
      </c>
      <c r="L233" s="55" t="s">
        <v>1392</v>
      </c>
    </row>
    <row r="234" spans="2:12" ht="102">
      <c r="B234" s="55">
        <v>93151500</v>
      </c>
      <c r="C234" s="55" t="s">
        <v>1404</v>
      </c>
      <c r="D234" s="54" t="s">
        <v>1394</v>
      </c>
      <c r="E234" s="55" t="s">
        <v>75</v>
      </c>
      <c r="F234" s="36" t="s">
        <v>31</v>
      </c>
      <c r="G234" s="55" t="s">
        <v>300</v>
      </c>
      <c r="H234" s="186" t="s">
        <v>1405</v>
      </c>
      <c r="I234" s="186" t="s">
        <v>1405</v>
      </c>
      <c r="J234" s="55" t="s">
        <v>87</v>
      </c>
      <c r="K234" s="55" t="s">
        <v>22</v>
      </c>
      <c r="L234" s="55" t="s">
        <v>1392</v>
      </c>
    </row>
    <row r="235" spans="2:12" ht="63.75">
      <c r="B235" s="53">
        <v>15101500</v>
      </c>
      <c r="C235" s="55" t="s">
        <v>307</v>
      </c>
      <c r="D235" s="54" t="s">
        <v>277</v>
      </c>
      <c r="E235" s="55" t="s">
        <v>18</v>
      </c>
      <c r="F235" s="55" t="s">
        <v>100</v>
      </c>
      <c r="G235" s="55" t="s">
        <v>271</v>
      </c>
      <c r="H235" s="186">
        <v>5000000</v>
      </c>
      <c r="I235" s="186">
        <v>5000000</v>
      </c>
      <c r="J235" s="55" t="s">
        <v>87</v>
      </c>
      <c r="K235" s="55" t="s">
        <v>22</v>
      </c>
      <c r="L235" s="55" t="s">
        <v>1392</v>
      </c>
    </row>
    <row r="236" spans="2:12" ht="63.75">
      <c r="B236" s="53">
        <v>15101500</v>
      </c>
      <c r="C236" s="55" t="s">
        <v>308</v>
      </c>
      <c r="D236" s="54" t="s">
        <v>277</v>
      </c>
      <c r="E236" s="55" t="s">
        <v>18</v>
      </c>
      <c r="F236" s="55" t="s">
        <v>100</v>
      </c>
      <c r="G236" s="55" t="s">
        <v>271</v>
      </c>
      <c r="H236" s="186">
        <v>11000000</v>
      </c>
      <c r="I236" s="186">
        <v>11000000</v>
      </c>
      <c r="J236" s="55" t="s">
        <v>87</v>
      </c>
      <c r="K236" s="55" t="s">
        <v>22</v>
      </c>
      <c r="L236" s="55" t="s">
        <v>1392</v>
      </c>
    </row>
    <row r="237" spans="2:12" ht="63.75">
      <c r="B237" s="53">
        <v>15101500</v>
      </c>
      <c r="C237" s="55" t="s">
        <v>309</v>
      </c>
      <c r="D237" s="54" t="s">
        <v>277</v>
      </c>
      <c r="E237" s="55" t="s">
        <v>18</v>
      </c>
      <c r="F237" s="55" t="s">
        <v>100</v>
      </c>
      <c r="G237" s="55" t="s">
        <v>271</v>
      </c>
      <c r="H237" s="186">
        <v>6000000</v>
      </c>
      <c r="I237" s="186">
        <v>6000000</v>
      </c>
      <c r="J237" s="55" t="s">
        <v>87</v>
      </c>
      <c r="K237" s="55" t="s">
        <v>22</v>
      </c>
      <c r="L237" s="55" t="s">
        <v>1392</v>
      </c>
    </row>
    <row r="238" spans="2:12" ht="63.75">
      <c r="B238" s="53">
        <v>15101500</v>
      </c>
      <c r="C238" s="55" t="s">
        <v>310</v>
      </c>
      <c r="D238" s="54" t="s">
        <v>277</v>
      </c>
      <c r="E238" s="55" t="s">
        <v>18</v>
      </c>
      <c r="F238" s="55" t="s">
        <v>100</v>
      </c>
      <c r="G238" s="55" t="s">
        <v>271</v>
      </c>
      <c r="H238" s="186">
        <v>35000000</v>
      </c>
      <c r="I238" s="186">
        <v>35000000</v>
      </c>
      <c r="J238" s="55" t="s">
        <v>87</v>
      </c>
      <c r="K238" s="55" t="s">
        <v>22</v>
      </c>
      <c r="L238" s="55" t="s">
        <v>1392</v>
      </c>
    </row>
    <row r="239" spans="2:12" ht="63.75">
      <c r="B239" s="53">
        <v>15101500</v>
      </c>
      <c r="C239" s="55" t="s">
        <v>311</v>
      </c>
      <c r="D239" s="54" t="s">
        <v>277</v>
      </c>
      <c r="E239" s="55" t="s">
        <v>18</v>
      </c>
      <c r="F239" s="55" t="s">
        <v>100</v>
      </c>
      <c r="G239" s="55" t="s">
        <v>271</v>
      </c>
      <c r="H239" s="186">
        <v>6000000</v>
      </c>
      <c r="I239" s="186">
        <v>6000000</v>
      </c>
      <c r="J239" s="55" t="s">
        <v>87</v>
      </c>
      <c r="K239" s="55" t="s">
        <v>22</v>
      </c>
      <c r="L239" s="55" t="s">
        <v>1392</v>
      </c>
    </row>
    <row r="240" spans="2:12" ht="63.75">
      <c r="B240" s="53">
        <v>15101500</v>
      </c>
      <c r="C240" s="55" t="s">
        <v>312</v>
      </c>
      <c r="D240" s="54" t="s">
        <v>277</v>
      </c>
      <c r="E240" s="55" t="s">
        <v>18</v>
      </c>
      <c r="F240" s="55" t="s">
        <v>100</v>
      </c>
      <c r="G240" s="55" t="s">
        <v>271</v>
      </c>
      <c r="H240" s="186">
        <v>6000000</v>
      </c>
      <c r="I240" s="186">
        <v>6000000</v>
      </c>
      <c r="J240" s="55" t="s">
        <v>87</v>
      </c>
      <c r="K240" s="55" t="s">
        <v>22</v>
      </c>
      <c r="L240" s="55" t="s">
        <v>1392</v>
      </c>
    </row>
    <row r="241" spans="2:12" ht="63.75">
      <c r="B241" s="53">
        <v>90101800</v>
      </c>
      <c r="C241" s="55" t="s">
        <v>313</v>
      </c>
      <c r="D241" s="54" t="s">
        <v>277</v>
      </c>
      <c r="E241" s="55" t="s">
        <v>314</v>
      </c>
      <c r="F241" s="55" t="s">
        <v>100</v>
      </c>
      <c r="G241" s="55" t="s">
        <v>92</v>
      </c>
      <c r="H241" s="186">
        <v>14820040</v>
      </c>
      <c r="I241" s="186">
        <v>14820040</v>
      </c>
      <c r="J241" s="55" t="s">
        <v>87</v>
      </c>
      <c r="K241" s="55" t="s">
        <v>22</v>
      </c>
      <c r="L241" s="55" t="s">
        <v>1392</v>
      </c>
    </row>
    <row r="242" spans="2:12" ht="63.75">
      <c r="B242" s="55">
        <v>86131701</v>
      </c>
      <c r="C242" s="55" t="s">
        <v>1406</v>
      </c>
      <c r="D242" s="55" t="s">
        <v>294</v>
      </c>
      <c r="E242" s="55" t="s">
        <v>62</v>
      </c>
      <c r="F242" s="55" t="s">
        <v>1407</v>
      </c>
      <c r="G242" s="55" t="s">
        <v>22</v>
      </c>
      <c r="H242" s="186" t="s">
        <v>1405</v>
      </c>
      <c r="I242" s="186" t="str">
        <f>+H242</f>
        <v>Sin recursos</v>
      </c>
      <c r="J242" s="55" t="s">
        <v>87</v>
      </c>
      <c r="K242" s="55" t="s">
        <v>22</v>
      </c>
      <c r="L242" s="55" t="s">
        <v>1392</v>
      </c>
    </row>
    <row r="243" spans="2:12" ht="114.75">
      <c r="B243" s="55">
        <v>93141700</v>
      </c>
      <c r="C243" s="55" t="s">
        <v>1408</v>
      </c>
      <c r="D243" s="55" t="s">
        <v>294</v>
      </c>
      <c r="E243" s="55" t="s">
        <v>62</v>
      </c>
      <c r="F243" s="55" t="s">
        <v>1409</v>
      </c>
      <c r="G243" s="55" t="s">
        <v>1410</v>
      </c>
      <c r="H243" s="186" t="s">
        <v>22</v>
      </c>
      <c r="I243" s="186" t="str">
        <f aca="true" t="shared" si="0" ref="I243:I286">+H243</f>
        <v>N/A</v>
      </c>
      <c r="J243" s="55" t="s">
        <v>87</v>
      </c>
      <c r="K243" s="55" t="s">
        <v>22</v>
      </c>
      <c r="L243" s="55" t="s">
        <v>1392</v>
      </c>
    </row>
    <row r="244" spans="2:12" ht="63.75">
      <c r="B244" s="55">
        <v>93141500</v>
      </c>
      <c r="C244" s="55" t="s">
        <v>1411</v>
      </c>
      <c r="D244" s="55" t="s">
        <v>294</v>
      </c>
      <c r="E244" s="55" t="s">
        <v>1412</v>
      </c>
      <c r="F244" s="55" t="s">
        <v>257</v>
      </c>
      <c r="G244" s="55" t="s">
        <v>1410</v>
      </c>
      <c r="H244" s="186" t="s">
        <v>22</v>
      </c>
      <c r="I244" s="186" t="str">
        <f t="shared" si="0"/>
        <v>N/A</v>
      </c>
      <c r="J244" s="55" t="s">
        <v>87</v>
      </c>
      <c r="K244" s="55" t="s">
        <v>22</v>
      </c>
      <c r="L244" s="55" t="s">
        <v>1392</v>
      </c>
    </row>
    <row r="245" spans="2:12" ht="102">
      <c r="B245" s="55">
        <v>86132000</v>
      </c>
      <c r="C245" s="55" t="s">
        <v>1413</v>
      </c>
      <c r="D245" s="55" t="s">
        <v>1414</v>
      </c>
      <c r="E245" s="55" t="s">
        <v>1415</v>
      </c>
      <c r="F245" s="55" t="s">
        <v>257</v>
      </c>
      <c r="G245" s="55" t="s">
        <v>1410</v>
      </c>
      <c r="H245" s="186" t="s">
        <v>22</v>
      </c>
      <c r="I245" s="186" t="str">
        <f t="shared" si="0"/>
        <v>N/A</v>
      </c>
      <c r="J245" s="55" t="s">
        <v>87</v>
      </c>
      <c r="K245" s="55" t="s">
        <v>22</v>
      </c>
      <c r="L245" s="55" t="s">
        <v>1392</v>
      </c>
    </row>
    <row r="246" spans="2:12" ht="63.75">
      <c r="B246" s="53">
        <v>72121400</v>
      </c>
      <c r="C246" s="55" t="s">
        <v>1416</v>
      </c>
      <c r="D246" s="55" t="s">
        <v>294</v>
      </c>
      <c r="E246" s="55" t="s">
        <v>328</v>
      </c>
      <c r="F246" s="55" t="s">
        <v>127</v>
      </c>
      <c r="G246" s="55" t="s">
        <v>1396</v>
      </c>
      <c r="H246" s="186">
        <v>1224830914</v>
      </c>
      <c r="I246" s="186">
        <f t="shared" si="0"/>
        <v>1224830914</v>
      </c>
      <c r="J246" s="55" t="s">
        <v>87</v>
      </c>
      <c r="K246" s="55" t="s">
        <v>22</v>
      </c>
      <c r="L246" s="55" t="s">
        <v>1392</v>
      </c>
    </row>
    <row r="247" spans="2:12" ht="63.75">
      <c r="B247" s="53">
        <v>81101500</v>
      </c>
      <c r="C247" s="55" t="s">
        <v>1417</v>
      </c>
      <c r="D247" s="55" t="s">
        <v>294</v>
      </c>
      <c r="E247" s="55" t="s">
        <v>328</v>
      </c>
      <c r="F247" s="55" t="s">
        <v>252</v>
      </c>
      <c r="G247" s="55" t="s">
        <v>1396</v>
      </c>
      <c r="H247" s="186">
        <v>167492400</v>
      </c>
      <c r="I247" s="186">
        <f t="shared" si="0"/>
        <v>167492400</v>
      </c>
      <c r="J247" s="55" t="s">
        <v>87</v>
      </c>
      <c r="K247" s="55" t="s">
        <v>22</v>
      </c>
      <c r="L247" s="55" t="s">
        <v>1392</v>
      </c>
    </row>
    <row r="248" spans="2:12" ht="63.75">
      <c r="B248" s="53">
        <v>72101500</v>
      </c>
      <c r="C248" s="55" t="s">
        <v>1418</v>
      </c>
      <c r="D248" s="55" t="s">
        <v>294</v>
      </c>
      <c r="E248" s="55" t="s">
        <v>1012</v>
      </c>
      <c r="F248" s="55" t="s">
        <v>1419</v>
      </c>
      <c r="G248" s="55" t="str">
        <f aca="true" t="shared" si="1" ref="G248:G279">+G247</f>
        <v>Fondo Especial </v>
      </c>
      <c r="H248" s="186">
        <v>585000000</v>
      </c>
      <c r="I248" s="186">
        <f t="shared" si="0"/>
        <v>585000000</v>
      </c>
      <c r="J248" s="55" t="s">
        <v>87</v>
      </c>
      <c r="K248" s="55" t="s">
        <v>22</v>
      </c>
      <c r="L248" s="55" t="s">
        <v>1392</v>
      </c>
    </row>
    <row r="249" spans="2:12" ht="63.75">
      <c r="B249" s="53">
        <v>81101500</v>
      </c>
      <c r="C249" s="55" t="s">
        <v>1420</v>
      </c>
      <c r="D249" s="55" t="s">
        <v>294</v>
      </c>
      <c r="E249" s="55" t="s">
        <v>1012</v>
      </c>
      <c r="F249" s="55" t="s">
        <v>252</v>
      </c>
      <c r="G249" s="55" t="str">
        <f t="shared" si="1"/>
        <v>Fondo Especial </v>
      </c>
      <c r="H249" s="186">
        <v>90000000</v>
      </c>
      <c r="I249" s="186">
        <f t="shared" si="0"/>
        <v>90000000</v>
      </c>
      <c r="J249" s="55" t="s">
        <v>87</v>
      </c>
      <c r="K249" s="55" t="s">
        <v>22</v>
      </c>
      <c r="L249" s="55" t="s">
        <v>1392</v>
      </c>
    </row>
    <row r="250" spans="2:12" ht="63.75">
      <c r="B250" s="53">
        <v>72101500</v>
      </c>
      <c r="C250" s="55" t="s">
        <v>1421</v>
      </c>
      <c r="D250" s="55" t="s">
        <v>275</v>
      </c>
      <c r="E250" s="55" t="s">
        <v>1422</v>
      </c>
      <c r="F250" s="55" t="s">
        <v>214</v>
      </c>
      <c r="G250" s="55" t="str">
        <f t="shared" si="1"/>
        <v>Fondo Especial </v>
      </c>
      <c r="H250" s="186">
        <v>198129779.99999997</v>
      </c>
      <c r="I250" s="186">
        <f t="shared" si="0"/>
        <v>198129779.99999997</v>
      </c>
      <c r="J250" s="55" t="str">
        <f aca="true" t="shared" si="2" ref="J250:K255">+J248</f>
        <v>No</v>
      </c>
      <c r="K250" s="55" t="s">
        <v>22</v>
      </c>
      <c r="L250" s="55" t="s">
        <v>1392</v>
      </c>
    </row>
    <row r="251" spans="2:12" ht="63.75">
      <c r="B251" s="53">
        <v>81101500</v>
      </c>
      <c r="C251" s="55" t="s">
        <v>1423</v>
      </c>
      <c r="D251" s="55" t="s">
        <v>55</v>
      </c>
      <c r="E251" s="55" t="s">
        <v>1012</v>
      </c>
      <c r="F251" s="55" t="s">
        <v>252</v>
      </c>
      <c r="G251" s="55" t="str">
        <f t="shared" si="1"/>
        <v>Fondo Especial </v>
      </c>
      <c r="H251" s="186">
        <f>+H250*10%</f>
        <v>19812977.999999996</v>
      </c>
      <c r="I251" s="186">
        <f>+H251</f>
        <v>19812977.999999996</v>
      </c>
      <c r="J251" s="55" t="str">
        <f t="shared" si="2"/>
        <v>No</v>
      </c>
      <c r="K251" s="55" t="str">
        <f t="shared" si="2"/>
        <v>N/A</v>
      </c>
      <c r="L251" s="55" t="s">
        <v>1392</v>
      </c>
    </row>
    <row r="252" spans="2:12" ht="63.75">
      <c r="B252" s="53">
        <v>72101500</v>
      </c>
      <c r="C252" s="55" t="s">
        <v>1424</v>
      </c>
      <c r="D252" s="55" t="s">
        <v>294</v>
      </c>
      <c r="E252" s="55" t="s">
        <v>40</v>
      </c>
      <c r="F252" s="55" t="s">
        <v>214</v>
      </c>
      <c r="G252" s="55" t="str">
        <f>+G250</f>
        <v>Fondo Especial </v>
      </c>
      <c r="H252" s="186">
        <v>170000000</v>
      </c>
      <c r="I252" s="186">
        <f t="shared" si="0"/>
        <v>170000000</v>
      </c>
      <c r="J252" s="55" t="str">
        <f t="shared" si="2"/>
        <v>No</v>
      </c>
      <c r="K252" s="55" t="str">
        <f t="shared" si="2"/>
        <v>N/A</v>
      </c>
      <c r="L252" s="55" t="s">
        <v>1392</v>
      </c>
    </row>
    <row r="253" spans="2:12" ht="76.5">
      <c r="B253" s="53">
        <v>81101500</v>
      </c>
      <c r="C253" s="55" t="s">
        <v>1425</v>
      </c>
      <c r="D253" s="55" t="s">
        <v>294</v>
      </c>
      <c r="E253" s="55" t="s">
        <v>40</v>
      </c>
      <c r="F253" s="55" t="s">
        <v>302</v>
      </c>
      <c r="G253" s="55" t="str">
        <f t="shared" si="1"/>
        <v>Fondo Especial </v>
      </c>
      <c r="H253" s="186">
        <v>24000000</v>
      </c>
      <c r="I253" s="186">
        <f t="shared" si="0"/>
        <v>24000000</v>
      </c>
      <c r="J253" s="55" t="str">
        <f t="shared" si="2"/>
        <v>No</v>
      </c>
      <c r="K253" s="55" t="str">
        <f t="shared" si="2"/>
        <v>N/A</v>
      </c>
      <c r="L253" s="55" t="s">
        <v>1392</v>
      </c>
    </row>
    <row r="254" spans="2:12" ht="63.75">
      <c r="B254" s="53">
        <v>72101500</v>
      </c>
      <c r="C254" s="55" t="s">
        <v>1426</v>
      </c>
      <c r="D254" s="55" t="s">
        <v>294</v>
      </c>
      <c r="E254" s="55" t="s">
        <v>1427</v>
      </c>
      <c r="F254" s="55" t="s">
        <v>214</v>
      </c>
      <c r="G254" s="55" t="str">
        <f t="shared" si="1"/>
        <v>Fondo Especial </v>
      </c>
      <c r="H254" s="186">
        <v>180000000</v>
      </c>
      <c r="I254" s="186">
        <f t="shared" si="0"/>
        <v>180000000</v>
      </c>
      <c r="J254" s="55" t="str">
        <f t="shared" si="2"/>
        <v>No</v>
      </c>
      <c r="K254" s="55" t="str">
        <f t="shared" si="2"/>
        <v>N/A</v>
      </c>
      <c r="L254" s="55" t="s">
        <v>1392</v>
      </c>
    </row>
    <row r="255" spans="2:12" ht="63.75">
      <c r="B255" s="53">
        <v>81101500</v>
      </c>
      <c r="C255" s="55" t="s">
        <v>1428</v>
      </c>
      <c r="D255" s="55" t="s">
        <v>294</v>
      </c>
      <c r="E255" s="55" t="s">
        <v>301</v>
      </c>
      <c r="F255" s="55" t="s">
        <v>302</v>
      </c>
      <c r="G255" s="55" t="str">
        <f t="shared" si="1"/>
        <v>Fondo Especial </v>
      </c>
      <c r="H255" s="186">
        <v>22000000</v>
      </c>
      <c r="I255" s="186">
        <f t="shared" si="0"/>
        <v>22000000</v>
      </c>
      <c r="J255" s="55" t="str">
        <f t="shared" si="2"/>
        <v>No</v>
      </c>
      <c r="K255" s="55" t="str">
        <f t="shared" si="2"/>
        <v>N/A</v>
      </c>
      <c r="L255" s="55" t="s">
        <v>1392</v>
      </c>
    </row>
    <row r="256" spans="2:12" ht="63.75">
      <c r="B256" s="53">
        <v>24141500</v>
      </c>
      <c r="C256" s="55" t="s">
        <v>1429</v>
      </c>
      <c r="D256" s="55" t="s">
        <v>294</v>
      </c>
      <c r="E256" s="55" t="s">
        <v>1430</v>
      </c>
      <c r="F256" s="55" t="s">
        <v>302</v>
      </c>
      <c r="G256" s="55" t="str">
        <f t="shared" si="1"/>
        <v>Fondo Especial </v>
      </c>
      <c r="H256" s="186">
        <v>40000000</v>
      </c>
      <c r="I256" s="186">
        <f t="shared" si="0"/>
        <v>40000000</v>
      </c>
      <c r="J256" s="55" t="str">
        <f>+J255</f>
        <v>No</v>
      </c>
      <c r="K256" s="55" t="str">
        <f>+K255</f>
        <v>N/A</v>
      </c>
      <c r="L256" s="55" t="s">
        <v>1392</v>
      </c>
    </row>
    <row r="257" spans="2:12" ht="89.25">
      <c r="B257" s="36">
        <v>46171622</v>
      </c>
      <c r="C257" s="55" t="s">
        <v>1431</v>
      </c>
      <c r="D257" s="55" t="s">
        <v>294</v>
      </c>
      <c r="E257" s="55" t="s">
        <v>1054</v>
      </c>
      <c r="F257" s="55" t="s">
        <v>1432</v>
      </c>
      <c r="G257" s="55" t="str">
        <f t="shared" si="1"/>
        <v>Fondo Especial </v>
      </c>
      <c r="H257" s="186">
        <v>235000000</v>
      </c>
      <c r="I257" s="186">
        <f t="shared" si="0"/>
        <v>235000000</v>
      </c>
      <c r="J257" s="55" t="str">
        <f aca="true" t="shared" si="3" ref="J257:K261">+J256</f>
        <v>No</v>
      </c>
      <c r="K257" s="55" t="str">
        <f t="shared" si="3"/>
        <v>N/A</v>
      </c>
      <c r="L257" s="55" t="s">
        <v>1392</v>
      </c>
    </row>
    <row r="258" spans="2:12" ht="63.75">
      <c r="B258" s="36">
        <v>46171622</v>
      </c>
      <c r="C258" s="55" t="s">
        <v>1433</v>
      </c>
      <c r="D258" s="55" t="s">
        <v>294</v>
      </c>
      <c r="E258" s="55" t="s">
        <v>38</v>
      </c>
      <c r="F258" s="55" t="s">
        <v>1432</v>
      </c>
      <c r="G258" s="55" t="str">
        <f t="shared" si="1"/>
        <v>Fondo Especial </v>
      </c>
      <c r="H258" s="186">
        <v>345848074</v>
      </c>
      <c r="I258" s="186">
        <f t="shared" si="0"/>
        <v>345848074</v>
      </c>
      <c r="J258" s="55" t="str">
        <f t="shared" si="3"/>
        <v>No</v>
      </c>
      <c r="K258" s="55" t="str">
        <f t="shared" si="3"/>
        <v>N/A</v>
      </c>
      <c r="L258" s="55" t="s">
        <v>1392</v>
      </c>
    </row>
    <row r="259" spans="2:12" ht="76.5">
      <c r="B259" s="55">
        <v>46171600</v>
      </c>
      <c r="C259" s="55" t="s">
        <v>1434</v>
      </c>
      <c r="D259" s="55" t="s">
        <v>294</v>
      </c>
      <c r="E259" s="55" t="s">
        <v>17</v>
      </c>
      <c r="F259" s="55" t="s">
        <v>214</v>
      </c>
      <c r="G259" s="55" t="str">
        <f t="shared" si="1"/>
        <v>Fondo Especial </v>
      </c>
      <c r="H259" s="186">
        <v>385000000</v>
      </c>
      <c r="I259" s="186">
        <f t="shared" si="0"/>
        <v>385000000</v>
      </c>
      <c r="J259" s="55" t="str">
        <f t="shared" si="3"/>
        <v>No</v>
      </c>
      <c r="K259" s="55" t="str">
        <f t="shared" si="3"/>
        <v>N/A</v>
      </c>
      <c r="L259" s="55" t="s">
        <v>1392</v>
      </c>
    </row>
    <row r="260" spans="2:12" ht="63.75">
      <c r="B260" s="55">
        <v>25172500</v>
      </c>
      <c r="C260" s="55" t="s">
        <v>1435</v>
      </c>
      <c r="D260" s="55" t="s">
        <v>294</v>
      </c>
      <c r="E260" s="55" t="s">
        <v>1436</v>
      </c>
      <c r="F260" s="55" t="s">
        <v>302</v>
      </c>
      <c r="G260" s="55" t="str">
        <f t="shared" si="1"/>
        <v>Fondo Especial </v>
      </c>
      <c r="H260" s="186">
        <v>20000000</v>
      </c>
      <c r="I260" s="186">
        <f t="shared" si="0"/>
        <v>20000000</v>
      </c>
      <c r="J260" s="55" t="str">
        <f t="shared" si="3"/>
        <v>No</v>
      </c>
      <c r="K260" s="55" t="str">
        <f t="shared" si="3"/>
        <v>N/A</v>
      </c>
      <c r="L260" s="55" t="s">
        <v>1392</v>
      </c>
    </row>
    <row r="261" spans="2:12" ht="63.75">
      <c r="B261" s="55">
        <v>46171600</v>
      </c>
      <c r="C261" s="55" t="s">
        <v>1437</v>
      </c>
      <c r="D261" s="55" t="s">
        <v>29</v>
      </c>
      <c r="E261" s="55" t="s">
        <v>1436</v>
      </c>
      <c r="F261" s="55" t="s">
        <v>302</v>
      </c>
      <c r="G261" s="55" t="str">
        <f t="shared" si="1"/>
        <v>Fondo Especial </v>
      </c>
      <c r="H261" s="186">
        <f>10000000+35000000</f>
        <v>45000000</v>
      </c>
      <c r="I261" s="186">
        <f t="shared" si="0"/>
        <v>45000000</v>
      </c>
      <c r="J261" s="55" t="str">
        <f t="shared" si="3"/>
        <v>No</v>
      </c>
      <c r="K261" s="55" t="str">
        <f t="shared" si="3"/>
        <v>N/A</v>
      </c>
      <c r="L261" s="55" t="s">
        <v>1392</v>
      </c>
    </row>
    <row r="262" spans="2:12" ht="63.75">
      <c r="B262" s="55">
        <v>95141700</v>
      </c>
      <c r="C262" s="55" t="s">
        <v>1438</v>
      </c>
      <c r="D262" s="55" t="s">
        <v>29</v>
      </c>
      <c r="E262" s="55" t="s">
        <v>1436</v>
      </c>
      <c r="F262" s="55" t="s">
        <v>302</v>
      </c>
      <c r="G262" s="55" t="str">
        <f t="shared" si="1"/>
        <v>Fondo Especial </v>
      </c>
      <c r="H262" s="186">
        <v>30000000</v>
      </c>
      <c r="I262" s="186">
        <f t="shared" si="0"/>
        <v>30000000</v>
      </c>
      <c r="J262" s="55" t="str">
        <f aca="true" t="shared" si="4" ref="J262:K277">+J260</f>
        <v>No</v>
      </c>
      <c r="K262" s="55" t="str">
        <f t="shared" si="4"/>
        <v>N/A</v>
      </c>
      <c r="L262" s="55" t="s">
        <v>1392</v>
      </c>
    </row>
    <row r="263" spans="2:12" ht="63.75">
      <c r="B263" s="55">
        <v>82101500</v>
      </c>
      <c r="C263" s="55" t="s">
        <v>1439</v>
      </c>
      <c r="D263" s="55" t="s">
        <v>1414</v>
      </c>
      <c r="E263" s="55" t="s">
        <v>1440</v>
      </c>
      <c r="F263" s="55" t="s">
        <v>302</v>
      </c>
      <c r="G263" s="55" t="str">
        <f t="shared" si="1"/>
        <v>Fondo Especial </v>
      </c>
      <c r="H263" s="186">
        <v>20000000</v>
      </c>
      <c r="I263" s="186">
        <f t="shared" si="0"/>
        <v>20000000</v>
      </c>
      <c r="J263" s="55" t="str">
        <f t="shared" si="4"/>
        <v>No</v>
      </c>
      <c r="K263" s="55" t="str">
        <f t="shared" si="4"/>
        <v>N/A</v>
      </c>
      <c r="L263" s="55" t="s">
        <v>1392</v>
      </c>
    </row>
    <row r="264" spans="2:12" ht="63.75">
      <c r="B264" s="55">
        <v>45101500</v>
      </c>
      <c r="C264" s="55" t="s">
        <v>1441</v>
      </c>
      <c r="D264" s="55" t="s">
        <v>1414</v>
      </c>
      <c r="E264" s="55" t="s">
        <v>1440</v>
      </c>
      <c r="F264" s="55" t="s">
        <v>302</v>
      </c>
      <c r="G264" s="55" t="str">
        <f t="shared" si="1"/>
        <v>Fondo Especial </v>
      </c>
      <c r="H264" s="186">
        <v>35000000</v>
      </c>
      <c r="I264" s="186">
        <f t="shared" si="0"/>
        <v>35000000</v>
      </c>
      <c r="J264" s="55" t="str">
        <f t="shared" si="4"/>
        <v>No</v>
      </c>
      <c r="K264" s="55" t="str">
        <f t="shared" si="4"/>
        <v>N/A</v>
      </c>
      <c r="L264" s="55" t="s">
        <v>1392</v>
      </c>
    </row>
    <row r="265" spans="2:12" ht="63.75">
      <c r="B265" s="55">
        <v>56101900</v>
      </c>
      <c r="C265" s="55" t="s">
        <v>1442</v>
      </c>
      <c r="D265" s="55" t="s">
        <v>294</v>
      </c>
      <c r="E265" s="55" t="s">
        <v>1436</v>
      </c>
      <c r="F265" s="55" t="s">
        <v>302</v>
      </c>
      <c r="G265" s="55" t="str">
        <f t="shared" si="1"/>
        <v>Fondo Especial </v>
      </c>
      <c r="H265" s="186">
        <v>13000000</v>
      </c>
      <c r="I265" s="186">
        <f t="shared" si="0"/>
        <v>13000000</v>
      </c>
      <c r="J265" s="55" t="str">
        <f t="shared" si="4"/>
        <v>No</v>
      </c>
      <c r="K265" s="55" t="str">
        <f t="shared" si="4"/>
        <v>N/A</v>
      </c>
      <c r="L265" s="55" t="s">
        <v>1392</v>
      </c>
    </row>
    <row r="266" spans="2:12" ht="63.75">
      <c r="B266" s="55">
        <v>46171600</v>
      </c>
      <c r="C266" s="55" t="s">
        <v>1443</v>
      </c>
      <c r="D266" s="55" t="s">
        <v>294</v>
      </c>
      <c r="E266" s="55" t="s">
        <v>58</v>
      </c>
      <c r="F266" s="55" t="s">
        <v>302</v>
      </c>
      <c r="G266" s="55" t="str">
        <f t="shared" si="1"/>
        <v>Fondo Especial </v>
      </c>
      <c r="H266" s="186">
        <v>35000000</v>
      </c>
      <c r="I266" s="186">
        <f t="shared" si="0"/>
        <v>35000000</v>
      </c>
      <c r="J266" s="55" t="str">
        <f t="shared" si="4"/>
        <v>No</v>
      </c>
      <c r="K266" s="55" t="str">
        <f t="shared" si="4"/>
        <v>N/A</v>
      </c>
      <c r="L266" s="55" t="s">
        <v>1392</v>
      </c>
    </row>
    <row r="267" spans="2:12" ht="63.75">
      <c r="B267" s="55">
        <f>+B263</f>
        <v>82101500</v>
      </c>
      <c r="C267" s="55" t="s">
        <v>1444</v>
      </c>
      <c r="D267" s="55" t="s">
        <v>294</v>
      </c>
      <c r="E267" s="55" t="s">
        <v>58</v>
      </c>
      <c r="F267" s="55" t="s">
        <v>214</v>
      </c>
      <c r="G267" s="55" t="str">
        <f t="shared" si="1"/>
        <v>Fondo Especial </v>
      </c>
      <c r="H267" s="186">
        <v>190000000</v>
      </c>
      <c r="I267" s="186">
        <f t="shared" si="0"/>
        <v>190000000</v>
      </c>
      <c r="J267" s="55" t="str">
        <f t="shared" si="4"/>
        <v>No</v>
      </c>
      <c r="K267" s="55" t="str">
        <f t="shared" si="4"/>
        <v>N/A</v>
      </c>
      <c r="L267" s="55" t="s">
        <v>1392</v>
      </c>
    </row>
    <row r="268" spans="2:12" ht="63.75">
      <c r="B268" s="55">
        <v>46181500</v>
      </c>
      <c r="C268" s="55" t="s">
        <v>1445</v>
      </c>
      <c r="D268" s="55" t="s">
        <v>294</v>
      </c>
      <c r="E268" s="55" t="s">
        <v>64</v>
      </c>
      <c r="F268" s="55" t="s">
        <v>302</v>
      </c>
      <c r="G268" s="55" t="str">
        <f t="shared" si="1"/>
        <v>Fondo Especial </v>
      </c>
      <c r="H268" s="186">
        <v>46000000</v>
      </c>
      <c r="I268" s="186">
        <f t="shared" si="0"/>
        <v>46000000</v>
      </c>
      <c r="J268" s="55" t="str">
        <f t="shared" si="4"/>
        <v>No</v>
      </c>
      <c r="K268" s="55" t="str">
        <f t="shared" si="4"/>
        <v>N/A</v>
      </c>
      <c r="L268" s="55" t="s">
        <v>1392</v>
      </c>
    </row>
    <row r="269" spans="2:12" ht="140.25">
      <c r="B269" s="55">
        <v>46171600</v>
      </c>
      <c r="C269" s="55" t="s">
        <v>1446</v>
      </c>
      <c r="D269" s="55" t="s">
        <v>294</v>
      </c>
      <c r="E269" s="55" t="s">
        <v>58</v>
      </c>
      <c r="F269" s="55" t="s">
        <v>214</v>
      </c>
      <c r="G269" s="55" t="str">
        <f t="shared" si="1"/>
        <v>Fondo Especial </v>
      </c>
      <c r="H269" s="186">
        <v>184000000</v>
      </c>
      <c r="I269" s="186">
        <f t="shared" si="0"/>
        <v>184000000</v>
      </c>
      <c r="J269" s="55" t="str">
        <f t="shared" si="4"/>
        <v>No</v>
      </c>
      <c r="K269" s="55" t="str">
        <f t="shared" si="4"/>
        <v>N/A</v>
      </c>
      <c r="L269" s="55" t="s">
        <v>1392</v>
      </c>
    </row>
    <row r="270" spans="2:12" ht="63.75">
      <c r="B270" s="55">
        <v>41115200</v>
      </c>
      <c r="C270" s="55" t="s">
        <v>1447</v>
      </c>
      <c r="D270" s="55" t="s">
        <v>294</v>
      </c>
      <c r="E270" s="55" t="s">
        <v>58</v>
      </c>
      <c r="F270" s="55" t="s">
        <v>214</v>
      </c>
      <c r="G270" s="55" t="str">
        <f t="shared" si="1"/>
        <v>Fondo Especial </v>
      </c>
      <c r="H270" s="186">
        <v>250000000</v>
      </c>
      <c r="I270" s="186">
        <f t="shared" si="0"/>
        <v>250000000</v>
      </c>
      <c r="J270" s="55" t="str">
        <f t="shared" si="4"/>
        <v>No</v>
      </c>
      <c r="K270" s="55" t="str">
        <f t="shared" si="4"/>
        <v>N/A</v>
      </c>
      <c r="L270" s="55" t="s">
        <v>1392</v>
      </c>
    </row>
    <row r="271" spans="2:12" ht="63.75">
      <c r="B271" s="55">
        <v>46171600</v>
      </c>
      <c r="C271" s="55" t="s">
        <v>1448</v>
      </c>
      <c r="D271" s="55" t="s">
        <v>29</v>
      </c>
      <c r="E271" s="55" t="s">
        <v>58</v>
      </c>
      <c r="F271" s="55" t="s">
        <v>1409</v>
      </c>
      <c r="G271" s="55" t="str">
        <f t="shared" si="1"/>
        <v>Fondo Especial </v>
      </c>
      <c r="H271" s="186">
        <v>60000000</v>
      </c>
      <c r="I271" s="186">
        <f t="shared" si="0"/>
        <v>60000000</v>
      </c>
      <c r="J271" s="55" t="str">
        <f t="shared" si="4"/>
        <v>No</v>
      </c>
      <c r="K271" s="55" t="str">
        <f t="shared" si="4"/>
        <v>N/A</v>
      </c>
      <c r="L271" s="55" t="s">
        <v>1392</v>
      </c>
    </row>
    <row r="272" spans="2:12" ht="63.75">
      <c r="B272" s="55">
        <v>46171600</v>
      </c>
      <c r="C272" s="55" t="s">
        <v>1449</v>
      </c>
      <c r="D272" s="55" t="s">
        <v>294</v>
      </c>
      <c r="E272" s="55" t="s">
        <v>1059</v>
      </c>
      <c r="F272" s="55" t="s">
        <v>302</v>
      </c>
      <c r="G272" s="55" t="str">
        <f t="shared" si="1"/>
        <v>Fondo Especial </v>
      </c>
      <c r="H272" s="186">
        <v>41790000</v>
      </c>
      <c r="I272" s="186">
        <f t="shared" si="0"/>
        <v>41790000</v>
      </c>
      <c r="J272" s="55" t="str">
        <f t="shared" si="4"/>
        <v>No</v>
      </c>
      <c r="K272" s="55" t="str">
        <f t="shared" si="4"/>
        <v>N/A</v>
      </c>
      <c r="L272" s="55" t="s">
        <v>1392</v>
      </c>
    </row>
    <row r="273" spans="2:12" ht="63.75">
      <c r="B273" s="55">
        <v>43211500</v>
      </c>
      <c r="C273" s="55" t="s">
        <v>1450</v>
      </c>
      <c r="D273" s="55" t="s">
        <v>294</v>
      </c>
      <c r="E273" s="55" t="s">
        <v>1059</v>
      </c>
      <c r="F273" s="55" t="s">
        <v>214</v>
      </c>
      <c r="G273" s="55" t="str">
        <f t="shared" si="1"/>
        <v>Fondo Especial </v>
      </c>
      <c r="H273" s="186">
        <f>220000000+500000000</f>
        <v>720000000</v>
      </c>
      <c r="I273" s="186">
        <f t="shared" si="0"/>
        <v>720000000</v>
      </c>
      <c r="J273" s="55" t="str">
        <f t="shared" si="4"/>
        <v>No</v>
      </c>
      <c r="K273" s="55" t="str">
        <f t="shared" si="4"/>
        <v>N/A</v>
      </c>
      <c r="L273" s="55" t="s">
        <v>1392</v>
      </c>
    </row>
    <row r="274" spans="2:12" ht="63.75">
      <c r="B274" s="53">
        <v>78111800</v>
      </c>
      <c r="C274" s="55" t="s">
        <v>1451</v>
      </c>
      <c r="D274" s="55" t="s">
        <v>294</v>
      </c>
      <c r="E274" s="55" t="s">
        <v>1415</v>
      </c>
      <c r="F274" s="55" t="s">
        <v>214</v>
      </c>
      <c r="G274" s="55" t="str">
        <f t="shared" si="1"/>
        <v>Fondo Especial </v>
      </c>
      <c r="H274" s="186">
        <v>200000000</v>
      </c>
      <c r="I274" s="186">
        <f t="shared" si="0"/>
        <v>200000000</v>
      </c>
      <c r="J274" s="55" t="str">
        <f t="shared" si="4"/>
        <v>No</v>
      </c>
      <c r="K274" s="55" t="str">
        <f t="shared" si="4"/>
        <v>N/A</v>
      </c>
      <c r="L274" s="55" t="s">
        <v>1392</v>
      </c>
    </row>
    <row r="275" spans="2:12" ht="63.75">
      <c r="B275" s="53">
        <v>90101800</v>
      </c>
      <c r="C275" s="55" t="s">
        <v>1452</v>
      </c>
      <c r="D275" s="55" t="s">
        <v>294</v>
      </c>
      <c r="E275" s="55" t="s">
        <v>1415</v>
      </c>
      <c r="F275" s="55" t="s">
        <v>214</v>
      </c>
      <c r="G275" s="55" t="str">
        <f t="shared" si="1"/>
        <v>Fondo Especial </v>
      </c>
      <c r="H275" s="186">
        <v>370000000</v>
      </c>
      <c r="I275" s="186">
        <f t="shared" si="0"/>
        <v>370000000</v>
      </c>
      <c r="J275" s="55" t="str">
        <f t="shared" si="4"/>
        <v>No</v>
      </c>
      <c r="K275" s="55" t="str">
        <f t="shared" si="4"/>
        <v>N/A</v>
      </c>
      <c r="L275" s="55" t="s">
        <v>1392</v>
      </c>
    </row>
    <row r="276" spans="2:12" ht="63.75">
      <c r="B276" s="53">
        <v>56101500</v>
      </c>
      <c r="C276" s="55" t="s">
        <v>1453</v>
      </c>
      <c r="D276" s="55" t="s">
        <v>1394</v>
      </c>
      <c r="E276" s="55" t="s">
        <v>1061</v>
      </c>
      <c r="F276" s="55" t="s">
        <v>214</v>
      </c>
      <c r="G276" s="55" t="str">
        <f t="shared" si="1"/>
        <v>Fondo Especial </v>
      </c>
      <c r="H276" s="186">
        <v>519447942</v>
      </c>
      <c r="I276" s="186">
        <f t="shared" si="0"/>
        <v>519447942</v>
      </c>
      <c r="J276" s="55" t="str">
        <f t="shared" si="4"/>
        <v>No</v>
      </c>
      <c r="K276" s="55" t="str">
        <f t="shared" si="4"/>
        <v>N/A</v>
      </c>
      <c r="L276" s="55" t="s">
        <v>1392</v>
      </c>
    </row>
    <row r="277" spans="2:12" ht="63.75">
      <c r="B277" s="53">
        <v>56101501</v>
      </c>
      <c r="C277" s="55" t="s">
        <v>1454</v>
      </c>
      <c r="D277" s="55" t="s">
        <v>1414</v>
      </c>
      <c r="E277" s="55" t="s">
        <v>1076</v>
      </c>
      <c r="F277" s="55" t="s">
        <v>214</v>
      </c>
      <c r="G277" s="55" t="str">
        <f t="shared" si="1"/>
        <v>Fondo Especial </v>
      </c>
      <c r="H277" s="186">
        <v>95062000</v>
      </c>
      <c r="I277" s="186">
        <f t="shared" si="0"/>
        <v>95062000</v>
      </c>
      <c r="J277" s="55" t="str">
        <f t="shared" si="4"/>
        <v>No</v>
      </c>
      <c r="K277" s="55" t="str">
        <f t="shared" si="4"/>
        <v>N/A</v>
      </c>
      <c r="L277" s="55" t="s">
        <v>1392</v>
      </c>
    </row>
    <row r="278" spans="2:12" ht="76.5">
      <c r="B278" s="55">
        <f>+B234</f>
        <v>93151500</v>
      </c>
      <c r="C278" s="55" t="s">
        <v>1455</v>
      </c>
      <c r="D278" s="55" t="s">
        <v>294</v>
      </c>
      <c r="E278" s="55" t="s">
        <v>47</v>
      </c>
      <c r="F278" s="55" t="s">
        <v>1409</v>
      </c>
      <c r="G278" s="55" t="str">
        <f t="shared" si="1"/>
        <v>Fondo Especial </v>
      </c>
      <c r="H278" s="186">
        <v>300000000</v>
      </c>
      <c r="I278" s="186">
        <f t="shared" si="0"/>
        <v>300000000</v>
      </c>
      <c r="J278" s="55" t="str">
        <f aca="true" t="shared" si="5" ref="J278:K286">+J276</f>
        <v>No</v>
      </c>
      <c r="K278" s="55" t="str">
        <f t="shared" si="5"/>
        <v>N/A</v>
      </c>
      <c r="L278" s="55" t="s">
        <v>1392</v>
      </c>
    </row>
    <row r="279" spans="2:12" ht="63.75">
      <c r="B279" s="55">
        <v>92121500</v>
      </c>
      <c r="C279" s="55" t="s">
        <v>1456</v>
      </c>
      <c r="D279" s="55" t="s">
        <v>1414</v>
      </c>
      <c r="E279" s="55" t="s">
        <v>762</v>
      </c>
      <c r="F279" s="55" t="s">
        <v>287</v>
      </c>
      <c r="G279" s="55" t="str">
        <f t="shared" si="1"/>
        <v>Fondo Especial </v>
      </c>
      <c r="H279" s="186">
        <v>300000000</v>
      </c>
      <c r="I279" s="186">
        <f t="shared" si="0"/>
        <v>300000000</v>
      </c>
      <c r="J279" s="55" t="str">
        <f t="shared" si="5"/>
        <v>No</v>
      </c>
      <c r="K279" s="55" t="str">
        <f t="shared" si="5"/>
        <v>N/A</v>
      </c>
      <c r="L279" s="55" t="s">
        <v>1392</v>
      </c>
    </row>
    <row r="280" spans="2:12" ht="63.75">
      <c r="B280" s="55">
        <v>92101500</v>
      </c>
      <c r="C280" s="55" t="s">
        <v>1457</v>
      </c>
      <c r="D280" s="55" t="s">
        <v>1414</v>
      </c>
      <c r="E280" s="55" t="s">
        <v>1415</v>
      </c>
      <c r="F280" s="55" t="s">
        <v>287</v>
      </c>
      <c r="G280" s="55" t="s">
        <v>1458</v>
      </c>
      <c r="H280" s="186">
        <v>200000000</v>
      </c>
      <c r="I280" s="186">
        <f t="shared" si="0"/>
        <v>200000000</v>
      </c>
      <c r="J280" s="55" t="str">
        <f t="shared" si="5"/>
        <v>No</v>
      </c>
      <c r="K280" s="55" t="str">
        <f t="shared" si="5"/>
        <v>N/A</v>
      </c>
      <c r="L280" s="55" t="s">
        <v>1392</v>
      </c>
    </row>
    <row r="281" spans="2:12" ht="63.75">
      <c r="B281" s="53">
        <v>93151500</v>
      </c>
      <c r="C281" s="55" t="s">
        <v>1459</v>
      </c>
      <c r="D281" s="55" t="s">
        <v>1414</v>
      </c>
      <c r="E281" s="55" t="s">
        <v>72</v>
      </c>
      <c r="F281" s="55" t="s">
        <v>1409</v>
      </c>
      <c r="G281" s="55" t="s">
        <v>1458</v>
      </c>
      <c r="H281" s="186">
        <v>834953856</v>
      </c>
      <c r="I281" s="186">
        <f t="shared" si="0"/>
        <v>834953856</v>
      </c>
      <c r="J281" s="55" t="str">
        <f t="shared" si="5"/>
        <v>No</v>
      </c>
      <c r="K281" s="55" t="str">
        <f t="shared" si="5"/>
        <v>N/A</v>
      </c>
      <c r="L281" s="55" t="s">
        <v>1392</v>
      </c>
    </row>
    <row r="282" spans="2:12" ht="76.5">
      <c r="B282" s="55">
        <v>86101700</v>
      </c>
      <c r="C282" s="55" t="s">
        <v>1460</v>
      </c>
      <c r="D282" s="55" t="s">
        <v>1414</v>
      </c>
      <c r="E282" s="55" t="s">
        <v>270</v>
      </c>
      <c r="F282" s="55" t="s">
        <v>287</v>
      </c>
      <c r="G282" s="55" t="s">
        <v>1458</v>
      </c>
      <c r="H282" s="186">
        <v>1165046144</v>
      </c>
      <c r="I282" s="186">
        <f t="shared" si="0"/>
        <v>1165046144</v>
      </c>
      <c r="J282" s="55" t="str">
        <f aca="true" t="shared" si="6" ref="J282:K284">+J279</f>
        <v>No</v>
      </c>
      <c r="K282" s="55" t="str">
        <f t="shared" si="6"/>
        <v>N/A</v>
      </c>
      <c r="L282" s="55" t="s">
        <v>1392</v>
      </c>
    </row>
    <row r="283" spans="2:12" ht="63.75">
      <c r="B283" s="55">
        <v>86101700</v>
      </c>
      <c r="C283" s="55" t="s">
        <v>1461</v>
      </c>
      <c r="D283" s="55" t="s">
        <v>1414</v>
      </c>
      <c r="E283" s="55" t="s">
        <v>270</v>
      </c>
      <c r="F283" s="55" t="s">
        <v>287</v>
      </c>
      <c r="G283" s="55" t="s">
        <v>1458</v>
      </c>
      <c r="H283" s="186">
        <v>1092525000</v>
      </c>
      <c r="I283" s="186">
        <f t="shared" si="0"/>
        <v>1092525000</v>
      </c>
      <c r="J283" s="55" t="str">
        <f t="shared" si="6"/>
        <v>No</v>
      </c>
      <c r="K283" s="55" t="str">
        <f t="shared" si="6"/>
        <v>N/A</v>
      </c>
      <c r="L283" s="55" t="s">
        <v>1392</v>
      </c>
    </row>
    <row r="284" spans="2:12" ht="89.25">
      <c r="B284" s="55">
        <v>94121500</v>
      </c>
      <c r="C284" s="55" t="s">
        <v>1462</v>
      </c>
      <c r="D284" s="55" t="s">
        <v>1414</v>
      </c>
      <c r="E284" s="55" t="s">
        <v>56</v>
      </c>
      <c r="F284" s="55" t="s">
        <v>287</v>
      </c>
      <c r="G284" s="55" t="s">
        <v>1458</v>
      </c>
      <c r="H284" s="186">
        <v>200000000</v>
      </c>
      <c r="I284" s="186">
        <f t="shared" si="0"/>
        <v>200000000</v>
      </c>
      <c r="J284" s="55" t="str">
        <f t="shared" si="6"/>
        <v>No</v>
      </c>
      <c r="K284" s="55" t="str">
        <f t="shared" si="6"/>
        <v>N/A</v>
      </c>
      <c r="L284" s="55" t="s">
        <v>1392</v>
      </c>
    </row>
    <row r="285" spans="2:12" ht="89.25">
      <c r="B285" s="55">
        <v>82151700</v>
      </c>
      <c r="C285" s="55" t="s">
        <v>1463</v>
      </c>
      <c r="D285" s="55" t="s">
        <v>1414</v>
      </c>
      <c r="E285" s="55" t="s">
        <v>1076</v>
      </c>
      <c r="F285" s="55" t="s">
        <v>287</v>
      </c>
      <c r="G285" s="55" t="s">
        <v>1458</v>
      </c>
      <c r="H285" s="186">
        <v>100000000</v>
      </c>
      <c r="I285" s="187">
        <f t="shared" si="0"/>
        <v>100000000</v>
      </c>
      <c r="J285" s="55" t="str">
        <f t="shared" si="5"/>
        <v>No</v>
      </c>
      <c r="K285" s="55" t="str">
        <f t="shared" si="5"/>
        <v>N/A</v>
      </c>
      <c r="L285" s="55" t="s">
        <v>1392</v>
      </c>
    </row>
    <row r="286" spans="2:12" ht="63.75">
      <c r="B286" s="55">
        <v>85111600</v>
      </c>
      <c r="C286" s="55" t="s">
        <v>1464</v>
      </c>
      <c r="D286" s="55" t="s">
        <v>1414</v>
      </c>
      <c r="E286" s="55" t="s">
        <v>1063</v>
      </c>
      <c r="F286" s="55" t="s">
        <v>287</v>
      </c>
      <c r="G286" s="55" t="s">
        <v>1458</v>
      </c>
      <c r="H286" s="186">
        <v>160000000</v>
      </c>
      <c r="I286" s="187">
        <f t="shared" si="0"/>
        <v>160000000</v>
      </c>
      <c r="J286" s="55" t="str">
        <f t="shared" si="5"/>
        <v>No</v>
      </c>
      <c r="K286" s="55" t="str">
        <f t="shared" si="5"/>
        <v>N/A</v>
      </c>
      <c r="L286" s="55" t="s">
        <v>1392</v>
      </c>
    </row>
    <row r="287" spans="2:12" ht="76.5">
      <c r="B287" s="55">
        <v>92111900</v>
      </c>
      <c r="C287" s="55" t="s">
        <v>1465</v>
      </c>
      <c r="D287" s="55" t="s">
        <v>1414</v>
      </c>
      <c r="E287" s="55" t="s">
        <v>1415</v>
      </c>
      <c r="F287" s="55" t="s">
        <v>1409</v>
      </c>
      <c r="G287" s="55" t="s">
        <v>1458</v>
      </c>
      <c r="H287" s="186">
        <v>400000000</v>
      </c>
      <c r="I287" s="187">
        <v>40000000</v>
      </c>
      <c r="J287" s="55" t="str">
        <f>+J286</f>
        <v>No</v>
      </c>
      <c r="K287" s="55" t="str">
        <f>+K286</f>
        <v>N/A</v>
      </c>
      <c r="L287" s="55" t="s">
        <v>1392</v>
      </c>
    </row>
    <row r="288" spans="2:12" ht="63.75">
      <c r="B288" s="55">
        <v>93151500</v>
      </c>
      <c r="C288" s="55" t="s">
        <v>1466</v>
      </c>
      <c r="D288" s="55" t="s">
        <v>1414</v>
      </c>
      <c r="E288" s="55" t="s">
        <v>1415</v>
      </c>
      <c r="F288" s="55" t="s">
        <v>287</v>
      </c>
      <c r="G288" s="55" t="s">
        <v>1458</v>
      </c>
      <c r="H288" s="186">
        <v>200000000</v>
      </c>
      <c r="I288" s="187">
        <v>200000000</v>
      </c>
      <c r="J288" s="55" t="str">
        <f aca="true" t="shared" si="7" ref="J288:K299">+J287</f>
        <v>No</v>
      </c>
      <c r="K288" s="55" t="str">
        <f t="shared" si="7"/>
        <v>N/A</v>
      </c>
      <c r="L288" s="55" t="s">
        <v>1392</v>
      </c>
    </row>
    <row r="289" spans="2:12" ht="63.75">
      <c r="B289" s="55">
        <v>86101700</v>
      </c>
      <c r="C289" s="55" t="s">
        <v>1467</v>
      </c>
      <c r="D289" s="55" t="s">
        <v>1414</v>
      </c>
      <c r="E289" s="55" t="s">
        <v>1415</v>
      </c>
      <c r="F289" s="55" t="s">
        <v>1409</v>
      </c>
      <c r="G289" s="55" t="s">
        <v>1458</v>
      </c>
      <c r="H289" s="186">
        <v>100000000</v>
      </c>
      <c r="I289" s="187">
        <f>+H289</f>
        <v>100000000</v>
      </c>
      <c r="J289" s="55" t="str">
        <f t="shared" si="7"/>
        <v>No</v>
      </c>
      <c r="K289" s="55" t="str">
        <f t="shared" si="7"/>
        <v>N/A</v>
      </c>
      <c r="L289" s="55" t="s">
        <v>1392</v>
      </c>
    </row>
    <row r="290" spans="2:12" ht="63.75">
      <c r="B290" s="55">
        <v>92111900</v>
      </c>
      <c r="C290" s="55" t="s">
        <v>1468</v>
      </c>
      <c r="D290" s="55" t="s">
        <v>1414</v>
      </c>
      <c r="E290" s="55" t="s">
        <v>1415</v>
      </c>
      <c r="F290" s="55" t="s">
        <v>287</v>
      </c>
      <c r="G290" s="55" t="s">
        <v>1458</v>
      </c>
      <c r="H290" s="186" t="s">
        <v>1469</v>
      </c>
      <c r="I290" s="187" t="s">
        <v>1469</v>
      </c>
      <c r="J290" s="55" t="str">
        <f t="shared" si="7"/>
        <v>No</v>
      </c>
      <c r="K290" s="55" t="str">
        <f t="shared" si="7"/>
        <v>N/A</v>
      </c>
      <c r="L290" s="55" t="s">
        <v>1392</v>
      </c>
    </row>
    <row r="291" spans="2:12" ht="63.75">
      <c r="B291" s="53">
        <v>72121100</v>
      </c>
      <c r="C291" s="55" t="s">
        <v>1470</v>
      </c>
      <c r="D291" s="55" t="s">
        <v>1414</v>
      </c>
      <c r="E291" s="55" t="s">
        <v>1415</v>
      </c>
      <c r="F291" s="55" t="s">
        <v>287</v>
      </c>
      <c r="G291" s="55" t="s">
        <v>300</v>
      </c>
      <c r="H291" s="186">
        <v>580000000</v>
      </c>
      <c r="I291" s="187">
        <f>+H291</f>
        <v>580000000</v>
      </c>
      <c r="J291" s="55" t="str">
        <f t="shared" si="7"/>
        <v>No</v>
      </c>
      <c r="K291" s="55" t="str">
        <f t="shared" si="7"/>
        <v>N/A</v>
      </c>
      <c r="L291" s="55" t="s">
        <v>1392</v>
      </c>
    </row>
    <row r="292" spans="2:12" ht="63.75">
      <c r="B292" s="53">
        <v>85101700</v>
      </c>
      <c r="C292" s="55" t="s">
        <v>1471</v>
      </c>
      <c r="D292" s="55" t="s">
        <v>1414</v>
      </c>
      <c r="E292" s="55" t="s">
        <v>1063</v>
      </c>
      <c r="F292" s="55" t="s">
        <v>100</v>
      </c>
      <c r="G292" s="55" t="s">
        <v>92</v>
      </c>
      <c r="H292" s="186">
        <v>30000000</v>
      </c>
      <c r="I292" s="187">
        <v>30000000</v>
      </c>
      <c r="J292" s="55" t="str">
        <f t="shared" si="7"/>
        <v>No</v>
      </c>
      <c r="K292" s="55" t="str">
        <f t="shared" si="7"/>
        <v>N/A</v>
      </c>
      <c r="L292" s="55" t="s">
        <v>1392</v>
      </c>
    </row>
    <row r="293" spans="2:12" ht="63.75">
      <c r="B293" s="53">
        <v>46171600</v>
      </c>
      <c r="C293" s="55" t="s">
        <v>1472</v>
      </c>
      <c r="D293" s="55" t="s">
        <v>1414</v>
      </c>
      <c r="E293" s="55" t="s">
        <v>270</v>
      </c>
      <c r="F293" s="55" t="s">
        <v>1409</v>
      </c>
      <c r="G293" s="55" t="s">
        <v>1458</v>
      </c>
      <c r="H293" s="186">
        <v>7500000000</v>
      </c>
      <c r="I293" s="187">
        <v>7500000000</v>
      </c>
      <c r="J293" s="55" t="str">
        <f t="shared" si="7"/>
        <v>No</v>
      </c>
      <c r="K293" s="55" t="str">
        <f t="shared" si="7"/>
        <v>N/A</v>
      </c>
      <c r="L293" s="55" t="s">
        <v>1392</v>
      </c>
    </row>
    <row r="294" spans="2:12" ht="63.75">
      <c r="B294" s="55">
        <v>27112000</v>
      </c>
      <c r="C294" s="55" t="s">
        <v>1473</v>
      </c>
      <c r="D294" s="55" t="s">
        <v>1474</v>
      </c>
      <c r="E294" s="55" t="s">
        <v>1076</v>
      </c>
      <c r="F294" s="55" t="s">
        <v>122</v>
      </c>
      <c r="G294" s="55" t="s">
        <v>141</v>
      </c>
      <c r="H294" s="186">
        <v>170000000</v>
      </c>
      <c r="I294" s="186">
        <f aca="true" t="shared" si="8" ref="I294:I299">+H294</f>
        <v>170000000</v>
      </c>
      <c r="J294" s="55" t="str">
        <f t="shared" si="7"/>
        <v>No</v>
      </c>
      <c r="K294" s="55" t="str">
        <f t="shared" si="7"/>
        <v>N/A</v>
      </c>
      <c r="L294" s="55" t="s">
        <v>1392</v>
      </c>
    </row>
    <row r="295" spans="2:12" ht="63.75">
      <c r="B295" s="55">
        <v>43211500</v>
      </c>
      <c r="C295" s="55" t="s">
        <v>1475</v>
      </c>
      <c r="D295" s="55" t="s">
        <v>1399</v>
      </c>
      <c r="E295" s="55" t="s">
        <v>1059</v>
      </c>
      <c r="F295" s="55" t="s">
        <v>122</v>
      </c>
      <c r="G295" s="55" t="s">
        <v>300</v>
      </c>
      <c r="H295" s="186">
        <v>200000000</v>
      </c>
      <c r="I295" s="186">
        <f t="shared" si="8"/>
        <v>200000000</v>
      </c>
      <c r="J295" s="55" t="str">
        <f t="shared" si="7"/>
        <v>No</v>
      </c>
      <c r="K295" s="55" t="str">
        <f t="shared" si="7"/>
        <v>N/A</v>
      </c>
      <c r="L295" s="55" t="s">
        <v>1392</v>
      </c>
    </row>
    <row r="296" spans="2:12" ht="63.75">
      <c r="B296" s="53" t="s">
        <v>2702</v>
      </c>
      <c r="C296" s="55" t="s">
        <v>1476</v>
      </c>
      <c r="D296" s="55" t="s">
        <v>1399</v>
      </c>
      <c r="E296" s="55" t="s">
        <v>58</v>
      </c>
      <c r="F296" s="55" t="s">
        <v>122</v>
      </c>
      <c r="G296" s="55" t="s">
        <v>300</v>
      </c>
      <c r="H296" s="186">
        <v>200000000</v>
      </c>
      <c r="I296" s="186">
        <f t="shared" si="8"/>
        <v>200000000</v>
      </c>
      <c r="J296" s="55" t="str">
        <f t="shared" si="7"/>
        <v>No</v>
      </c>
      <c r="K296" s="55" t="str">
        <f t="shared" si="7"/>
        <v>N/A</v>
      </c>
      <c r="L296" s="55" t="s">
        <v>1392</v>
      </c>
    </row>
    <row r="297" spans="2:12" ht="63.75">
      <c r="B297" s="55">
        <v>43211500</v>
      </c>
      <c r="C297" s="55" t="s">
        <v>1477</v>
      </c>
      <c r="D297" s="55" t="s">
        <v>1399</v>
      </c>
      <c r="E297" s="55" t="s">
        <v>58</v>
      </c>
      <c r="F297" s="55" t="s">
        <v>122</v>
      </c>
      <c r="G297" s="55" t="s">
        <v>300</v>
      </c>
      <c r="H297" s="186">
        <v>200000000</v>
      </c>
      <c r="I297" s="186">
        <f t="shared" si="8"/>
        <v>200000000</v>
      </c>
      <c r="J297" s="55" t="str">
        <f t="shared" si="7"/>
        <v>No</v>
      </c>
      <c r="K297" s="55" t="str">
        <f t="shared" si="7"/>
        <v>N/A</v>
      </c>
      <c r="L297" s="55" t="s">
        <v>1392</v>
      </c>
    </row>
    <row r="298" spans="2:12" ht="127.5">
      <c r="B298" s="55">
        <v>43211500</v>
      </c>
      <c r="C298" s="55" t="s">
        <v>1478</v>
      </c>
      <c r="D298" s="55" t="s">
        <v>1474</v>
      </c>
      <c r="E298" s="55" t="s">
        <v>1063</v>
      </c>
      <c r="F298" s="55" t="s">
        <v>287</v>
      </c>
      <c r="G298" s="55" t="s">
        <v>300</v>
      </c>
      <c r="H298" s="186">
        <v>260000000</v>
      </c>
      <c r="I298" s="186">
        <f t="shared" si="8"/>
        <v>260000000</v>
      </c>
      <c r="J298" s="55" t="str">
        <f t="shared" si="7"/>
        <v>No</v>
      </c>
      <c r="K298" s="55" t="str">
        <f t="shared" si="7"/>
        <v>N/A</v>
      </c>
      <c r="L298" s="55" t="s">
        <v>1392</v>
      </c>
    </row>
    <row r="299" spans="2:12" ht="63.75">
      <c r="B299" s="55">
        <v>85121500</v>
      </c>
      <c r="C299" s="55" t="s">
        <v>1479</v>
      </c>
      <c r="D299" s="55" t="s">
        <v>1399</v>
      </c>
      <c r="E299" s="55" t="s">
        <v>1063</v>
      </c>
      <c r="F299" s="55" t="s">
        <v>31</v>
      </c>
      <c r="G299" s="55" t="s">
        <v>92</v>
      </c>
      <c r="H299" s="186">
        <f>3500000*5</f>
        <v>17500000</v>
      </c>
      <c r="I299" s="186">
        <f t="shared" si="8"/>
        <v>17500000</v>
      </c>
      <c r="J299" s="55" t="str">
        <f t="shared" si="7"/>
        <v>No</v>
      </c>
      <c r="K299" s="55" t="str">
        <f t="shared" si="7"/>
        <v>N/A</v>
      </c>
      <c r="L299" s="55" t="s">
        <v>1392</v>
      </c>
    </row>
    <row r="300" spans="2:12" ht="89.25">
      <c r="B300" s="55">
        <v>93141500</v>
      </c>
      <c r="C300" s="55" t="s">
        <v>1480</v>
      </c>
      <c r="D300" s="55" t="s">
        <v>1481</v>
      </c>
      <c r="E300" s="55" t="s">
        <v>1063</v>
      </c>
      <c r="F300" s="55" t="s">
        <v>287</v>
      </c>
      <c r="G300" s="55" t="s">
        <v>22</v>
      </c>
      <c r="H300" s="188" t="s">
        <v>1410</v>
      </c>
      <c r="I300" s="188" t="s">
        <v>1410</v>
      </c>
      <c r="J300" s="55" t="s">
        <v>87</v>
      </c>
      <c r="K300" s="55" t="s">
        <v>22</v>
      </c>
      <c r="L300" s="55" t="s">
        <v>1392</v>
      </c>
    </row>
    <row r="301" spans="2:12" ht="63.75">
      <c r="B301" s="55">
        <v>93141501</v>
      </c>
      <c r="C301" s="55" t="s">
        <v>315</v>
      </c>
      <c r="D301" s="55" t="s">
        <v>316</v>
      </c>
      <c r="E301" s="55" t="s">
        <v>35</v>
      </c>
      <c r="F301" s="55" t="s">
        <v>12</v>
      </c>
      <c r="G301" s="55" t="s">
        <v>26</v>
      </c>
      <c r="H301" s="189">
        <v>200000000</v>
      </c>
      <c r="I301" s="190">
        <v>200000000</v>
      </c>
      <c r="J301" s="55" t="s">
        <v>50</v>
      </c>
      <c r="K301" s="55" t="s">
        <v>22</v>
      </c>
      <c r="L301" s="55" t="s">
        <v>1482</v>
      </c>
    </row>
    <row r="302" spans="2:12" ht="38.25">
      <c r="B302" s="55">
        <v>93141501</v>
      </c>
      <c r="C302" s="55" t="s">
        <v>317</v>
      </c>
      <c r="D302" s="55" t="s">
        <v>316</v>
      </c>
      <c r="E302" s="55" t="s">
        <v>11</v>
      </c>
      <c r="F302" s="55" t="s">
        <v>12</v>
      </c>
      <c r="G302" s="55" t="s">
        <v>26</v>
      </c>
      <c r="H302" s="189">
        <v>290000000</v>
      </c>
      <c r="I302" s="190">
        <v>290000000</v>
      </c>
      <c r="J302" s="55" t="s">
        <v>50</v>
      </c>
      <c r="K302" s="55" t="s">
        <v>22</v>
      </c>
      <c r="L302" s="55" t="s">
        <v>1482</v>
      </c>
    </row>
    <row r="303" spans="2:12" ht="51">
      <c r="B303" s="55">
        <v>93141501</v>
      </c>
      <c r="C303" s="55" t="s">
        <v>318</v>
      </c>
      <c r="D303" s="55" t="s">
        <v>316</v>
      </c>
      <c r="E303" s="55" t="s">
        <v>27</v>
      </c>
      <c r="F303" s="55" t="s">
        <v>90</v>
      </c>
      <c r="G303" s="55" t="s">
        <v>26</v>
      </c>
      <c r="H303" s="189">
        <v>48000000</v>
      </c>
      <c r="I303" s="190">
        <v>48000000</v>
      </c>
      <c r="J303" s="55" t="s">
        <v>50</v>
      </c>
      <c r="K303" s="55" t="s">
        <v>22</v>
      </c>
      <c r="L303" s="55" t="s">
        <v>1482</v>
      </c>
    </row>
    <row r="304" spans="2:12" ht="38.25">
      <c r="B304" s="55">
        <v>93141501</v>
      </c>
      <c r="C304" s="55" t="s">
        <v>1483</v>
      </c>
      <c r="D304" s="55" t="s">
        <v>316</v>
      </c>
      <c r="E304" s="55" t="s">
        <v>27</v>
      </c>
      <c r="F304" s="55" t="s">
        <v>90</v>
      </c>
      <c r="G304" s="55" t="s">
        <v>26</v>
      </c>
      <c r="H304" s="189">
        <v>74000000</v>
      </c>
      <c r="I304" s="190">
        <v>74000000</v>
      </c>
      <c r="J304" s="55" t="s">
        <v>50</v>
      </c>
      <c r="K304" s="55" t="s">
        <v>22</v>
      </c>
      <c r="L304" s="55" t="s">
        <v>1482</v>
      </c>
    </row>
    <row r="305" spans="2:12" ht="38.25">
      <c r="B305" s="55">
        <v>93141501</v>
      </c>
      <c r="C305" s="55" t="s">
        <v>319</v>
      </c>
      <c r="D305" s="55" t="s">
        <v>316</v>
      </c>
      <c r="E305" s="55" t="s">
        <v>27</v>
      </c>
      <c r="F305" s="55" t="s">
        <v>90</v>
      </c>
      <c r="G305" s="55" t="s">
        <v>26</v>
      </c>
      <c r="H305" s="189">
        <v>48000000</v>
      </c>
      <c r="I305" s="190">
        <v>48000000</v>
      </c>
      <c r="J305" s="55" t="s">
        <v>50</v>
      </c>
      <c r="K305" s="55" t="s">
        <v>22</v>
      </c>
      <c r="L305" s="55" t="s">
        <v>1482</v>
      </c>
    </row>
    <row r="306" spans="2:12" ht="38.25">
      <c r="B306" s="55">
        <v>93141501</v>
      </c>
      <c r="C306" s="55" t="s">
        <v>320</v>
      </c>
      <c r="D306" s="55" t="s">
        <v>316</v>
      </c>
      <c r="E306" s="55" t="s">
        <v>27</v>
      </c>
      <c r="F306" s="55" t="s">
        <v>90</v>
      </c>
      <c r="G306" s="55" t="s">
        <v>26</v>
      </c>
      <c r="H306" s="189">
        <v>48000000</v>
      </c>
      <c r="I306" s="190">
        <v>48000000</v>
      </c>
      <c r="J306" s="55" t="s">
        <v>50</v>
      </c>
      <c r="K306" s="55" t="s">
        <v>22</v>
      </c>
      <c r="L306" s="55" t="s">
        <v>1482</v>
      </c>
    </row>
    <row r="307" spans="2:12" ht="38.25">
      <c r="B307" s="55">
        <v>93141501</v>
      </c>
      <c r="C307" s="158" t="s">
        <v>1484</v>
      </c>
      <c r="D307" s="55" t="s">
        <v>19</v>
      </c>
      <c r="E307" s="55" t="s">
        <v>11</v>
      </c>
      <c r="F307" s="55" t="s">
        <v>1083</v>
      </c>
      <c r="G307" s="55" t="s">
        <v>26</v>
      </c>
      <c r="H307" s="189">
        <v>14499680</v>
      </c>
      <c r="I307" s="191">
        <v>14499680</v>
      </c>
      <c r="J307" s="55" t="s">
        <v>50</v>
      </c>
      <c r="K307" s="55" t="s">
        <v>22</v>
      </c>
      <c r="L307" s="55" t="s">
        <v>1482</v>
      </c>
    </row>
    <row r="308" spans="2:12" ht="38.25">
      <c r="B308" s="55">
        <v>93141501</v>
      </c>
      <c r="C308" s="158" t="s">
        <v>1484</v>
      </c>
      <c r="D308" s="55" t="s">
        <v>19</v>
      </c>
      <c r="E308" s="55" t="s">
        <v>11</v>
      </c>
      <c r="F308" s="55" t="s">
        <v>1083</v>
      </c>
      <c r="G308" s="55" t="s">
        <v>26</v>
      </c>
      <c r="H308" s="184">
        <v>9999360</v>
      </c>
      <c r="I308" s="192">
        <v>9999360</v>
      </c>
      <c r="J308" s="55" t="s">
        <v>50</v>
      </c>
      <c r="K308" s="55" t="s">
        <v>22</v>
      </c>
      <c r="L308" s="55" t="s">
        <v>1482</v>
      </c>
    </row>
    <row r="309" spans="2:12" ht="38.25">
      <c r="B309" s="55">
        <v>93141501</v>
      </c>
      <c r="C309" s="158" t="s">
        <v>1484</v>
      </c>
      <c r="D309" s="55" t="s">
        <v>19</v>
      </c>
      <c r="E309" s="55" t="s">
        <v>11</v>
      </c>
      <c r="F309" s="55" t="s">
        <v>1083</v>
      </c>
      <c r="G309" s="55" t="s">
        <v>26</v>
      </c>
      <c r="H309" s="184">
        <v>17500000</v>
      </c>
      <c r="I309" s="192">
        <v>17500000</v>
      </c>
      <c r="J309" s="55" t="s">
        <v>50</v>
      </c>
      <c r="K309" s="55" t="s">
        <v>22</v>
      </c>
      <c r="L309" s="55" t="s">
        <v>1482</v>
      </c>
    </row>
    <row r="310" spans="2:12" ht="38.25">
      <c r="B310" s="55">
        <v>93141501</v>
      </c>
      <c r="C310" s="158" t="s">
        <v>1484</v>
      </c>
      <c r="D310" s="55" t="s">
        <v>19</v>
      </c>
      <c r="E310" s="55" t="s">
        <v>11</v>
      </c>
      <c r="F310" s="55" t="s">
        <v>1083</v>
      </c>
      <c r="G310" s="55" t="s">
        <v>26</v>
      </c>
      <c r="H310" s="184">
        <v>9999864</v>
      </c>
      <c r="I310" s="192">
        <v>9999864</v>
      </c>
      <c r="J310" s="55" t="s">
        <v>50</v>
      </c>
      <c r="K310" s="55" t="s">
        <v>22</v>
      </c>
      <c r="L310" s="55" t="s">
        <v>1482</v>
      </c>
    </row>
    <row r="311" spans="2:12" ht="38.25">
      <c r="B311" s="55">
        <v>93141501</v>
      </c>
      <c r="C311" s="158" t="s">
        <v>1484</v>
      </c>
      <c r="D311" s="55" t="s">
        <v>19</v>
      </c>
      <c r="E311" s="55" t="s">
        <v>11</v>
      </c>
      <c r="F311" s="55" t="s">
        <v>1083</v>
      </c>
      <c r="G311" s="55" t="s">
        <v>26</v>
      </c>
      <c r="H311" s="184">
        <v>22500000</v>
      </c>
      <c r="I311" s="192">
        <v>22500000</v>
      </c>
      <c r="J311" s="55" t="s">
        <v>50</v>
      </c>
      <c r="K311" s="55" t="s">
        <v>22</v>
      </c>
      <c r="L311" s="55" t="s">
        <v>1482</v>
      </c>
    </row>
    <row r="312" spans="2:12" ht="38.25">
      <c r="B312" s="55">
        <v>93141501</v>
      </c>
      <c r="C312" s="158" t="s">
        <v>1484</v>
      </c>
      <c r="D312" s="55" t="s">
        <v>19</v>
      </c>
      <c r="E312" s="55" t="s">
        <v>11</v>
      </c>
      <c r="F312" s="55" t="s">
        <v>1083</v>
      </c>
      <c r="G312" s="55" t="s">
        <v>26</v>
      </c>
      <c r="H312" s="184">
        <v>13499496</v>
      </c>
      <c r="I312" s="192">
        <v>13499496</v>
      </c>
      <c r="J312" s="55" t="s">
        <v>50</v>
      </c>
      <c r="K312" s="55" t="s">
        <v>22</v>
      </c>
      <c r="L312" s="55" t="s">
        <v>1482</v>
      </c>
    </row>
    <row r="313" spans="2:12" ht="38.25">
      <c r="B313" s="55">
        <v>93141501</v>
      </c>
      <c r="C313" s="158" t="s">
        <v>1484</v>
      </c>
      <c r="D313" s="55" t="s">
        <v>19</v>
      </c>
      <c r="E313" s="55" t="s">
        <v>11</v>
      </c>
      <c r="F313" s="55" t="s">
        <v>1083</v>
      </c>
      <c r="G313" s="55" t="s">
        <v>26</v>
      </c>
      <c r="H313" s="184">
        <v>13499424</v>
      </c>
      <c r="I313" s="192">
        <v>13499424</v>
      </c>
      <c r="J313" s="55" t="s">
        <v>50</v>
      </c>
      <c r="K313" s="55" t="s">
        <v>22</v>
      </c>
      <c r="L313" s="55" t="s">
        <v>1482</v>
      </c>
    </row>
    <row r="314" spans="2:12" ht="38.25">
      <c r="B314" s="55">
        <v>93141501</v>
      </c>
      <c r="C314" s="158" t="s">
        <v>1484</v>
      </c>
      <c r="D314" s="55" t="s">
        <v>19</v>
      </c>
      <c r="E314" s="55" t="s">
        <v>11</v>
      </c>
      <c r="F314" s="55" t="s">
        <v>1083</v>
      </c>
      <c r="G314" s="55" t="s">
        <v>26</v>
      </c>
      <c r="H314" s="184">
        <v>18000000</v>
      </c>
      <c r="I314" s="192">
        <v>18000000</v>
      </c>
      <c r="J314" s="55" t="s">
        <v>50</v>
      </c>
      <c r="K314" s="55" t="s">
        <v>22</v>
      </c>
      <c r="L314" s="55" t="s">
        <v>1482</v>
      </c>
    </row>
    <row r="315" spans="2:12" ht="38.25">
      <c r="B315" s="55">
        <v>93141501</v>
      </c>
      <c r="C315" s="158" t="s">
        <v>1484</v>
      </c>
      <c r="D315" s="55" t="s">
        <v>19</v>
      </c>
      <c r="E315" s="55" t="s">
        <v>11</v>
      </c>
      <c r="F315" s="55" t="s">
        <v>1083</v>
      </c>
      <c r="G315" s="55" t="s">
        <v>26</v>
      </c>
      <c r="H315" s="184">
        <v>15498080</v>
      </c>
      <c r="I315" s="192">
        <v>15498080</v>
      </c>
      <c r="J315" s="55" t="s">
        <v>50</v>
      </c>
      <c r="K315" s="55" t="s">
        <v>22</v>
      </c>
      <c r="L315" s="55" t="s">
        <v>1482</v>
      </c>
    </row>
    <row r="316" spans="2:12" ht="38.25">
      <c r="B316" s="55">
        <v>93141501</v>
      </c>
      <c r="C316" s="158" t="s">
        <v>1484</v>
      </c>
      <c r="D316" s="55" t="s">
        <v>19</v>
      </c>
      <c r="E316" s="55" t="s">
        <v>11</v>
      </c>
      <c r="F316" s="55" t="s">
        <v>1083</v>
      </c>
      <c r="G316" s="55" t="s">
        <v>26</v>
      </c>
      <c r="H316" s="184">
        <v>17498400</v>
      </c>
      <c r="I316" s="192">
        <v>17498400</v>
      </c>
      <c r="J316" s="55" t="s">
        <v>50</v>
      </c>
      <c r="K316" s="55" t="s">
        <v>22</v>
      </c>
      <c r="L316" s="55" t="s">
        <v>1482</v>
      </c>
    </row>
    <row r="317" spans="2:12" ht="38.25">
      <c r="B317" s="55">
        <v>93141501</v>
      </c>
      <c r="C317" s="158" t="s">
        <v>1484</v>
      </c>
      <c r="D317" s="55" t="s">
        <v>19</v>
      </c>
      <c r="E317" s="55" t="s">
        <v>11</v>
      </c>
      <c r="F317" s="55" t="s">
        <v>1083</v>
      </c>
      <c r="G317" s="55" t="s">
        <v>26</v>
      </c>
      <c r="H317" s="184">
        <v>20916000</v>
      </c>
      <c r="I317" s="192">
        <v>20916000</v>
      </c>
      <c r="J317" s="55" t="s">
        <v>50</v>
      </c>
      <c r="K317" s="55" t="s">
        <v>22</v>
      </c>
      <c r="L317" s="55" t="s">
        <v>1482</v>
      </c>
    </row>
    <row r="318" spans="2:12" ht="38.25">
      <c r="B318" s="55">
        <v>93141501</v>
      </c>
      <c r="C318" s="158" t="s">
        <v>1484</v>
      </c>
      <c r="D318" s="55" t="s">
        <v>19</v>
      </c>
      <c r="E318" s="55" t="s">
        <v>11</v>
      </c>
      <c r="F318" s="55" t="s">
        <v>1083</v>
      </c>
      <c r="G318" s="55" t="s">
        <v>26</v>
      </c>
      <c r="H318" s="184">
        <v>10000000</v>
      </c>
      <c r="I318" s="192">
        <v>10000000</v>
      </c>
      <c r="J318" s="55" t="s">
        <v>50</v>
      </c>
      <c r="K318" s="55" t="s">
        <v>22</v>
      </c>
      <c r="L318" s="55" t="s">
        <v>1482</v>
      </c>
    </row>
    <row r="319" spans="2:12" ht="38.25">
      <c r="B319" s="55">
        <v>93141501</v>
      </c>
      <c r="C319" s="158" t="s">
        <v>1484</v>
      </c>
      <c r="D319" s="55" t="s">
        <v>19</v>
      </c>
      <c r="E319" s="55" t="s">
        <v>11</v>
      </c>
      <c r="F319" s="55" t="s">
        <v>1083</v>
      </c>
      <c r="G319" s="55" t="s">
        <v>26</v>
      </c>
      <c r="H319" s="184">
        <v>24999624</v>
      </c>
      <c r="I319" s="192">
        <v>24999624</v>
      </c>
      <c r="J319" s="55" t="s">
        <v>50</v>
      </c>
      <c r="K319" s="55" t="s">
        <v>22</v>
      </c>
      <c r="L319" s="55" t="s">
        <v>1482</v>
      </c>
    </row>
    <row r="320" spans="2:12" ht="38.25">
      <c r="B320" s="55">
        <v>93141501</v>
      </c>
      <c r="C320" s="158" t="s">
        <v>1484</v>
      </c>
      <c r="D320" s="55" t="s">
        <v>19</v>
      </c>
      <c r="E320" s="55" t="s">
        <v>11</v>
      </c>
      <c r="F320" s="55" t="s">
        <v>1083</v>
      </c>
      <c r="G320" s="55" t="s">
        <v>26</v>
      </c>
      <c r="H320" s="184">
        <v>9999360</v>
      </c>
      <c r="I320" s="192">
        <v>9999360</v>
      </c>
      <c r="J320" s="55" t="s">
        <v>50</v>
      </c>
      <c r="K320" s="55" t="s">
        <v>22</v>
      </c>
      <c r="L320" s="55" t="s">
        <v>1482</v>
      </c>
    </row>
    <row r="321" spans="2:12" ht="38.25">
      <c r="B321" s="55">
        <v>93141501</v>
      </c>
      <c r="C321" s="158" t="s">
        <v>1484</v>
      </c>
      <c r="D321" s="55" t="s">
        <v>19</v>
      </c>
      <c r="E321" s="55" t="s">
        <v>11</v>
      </c>
      <c r="F321" s="55" t="s">
        <v>1083</v>
      </c>
      <c r="G321" s="55" t="s">
        <v>26</v>
      </c>
      <c r="H321" s="184">
        <v>16998080</v>
      </c>
      <c r="I321" s="192">
        <v>16998080</v>
      </c>
      <c r="J321" s="55" t="s">
        <v>50</v>
      </c>
      <c r="K321" s="55" t="s">
        <v>22</v>
      </c>
      <c r="L321" s="55" t="s">
        <v>1482</v>
      </c>
    </row>
    <row r="322" spans="2:12" ht="38.25">
      <c r="B322" s="55">
        <v>93141501</v>
      </c>
      <c r="C322" s="158" t="s">
        <v>1484</v>
      </c>
      <c r="D322" s="55" t="s">
        <v>19</v>
      </c>
      <c r="E322" s="55" t="s">
        <v>11</v>
      </c>
      <c r="F322" s="55" t="s">
        <v>1083</v>
      </c>
      <c r="G322" s="55" t="s">
        <v>26</v>
      </c>
      <c r="H322" s="184">
        <v>21458000</v>
      </c>
      <c r="I322" s="192">
        <v>21458000</v>
      </c>
      <c r="J322" s="55" t="s">
        <v>50</v>
      </c>
      <c r="K322" s="55" t="s">
        <v>22</v>
      </c>
      <c r="L322" s="55" t="s">
        <v>1482</v>
      </c>
    </row>
    <row r="323" spans="2:12" ht="38.25">
      <c r="B323" s="55">
        <v>93141501</v>
      </c>
      <c r="C323" s="158" t="s">
        <v>1484</v>
      </c>
      <c r="D323" s="55" t="s">
        <v>19</v>
      </c>
      <c r="E323" s="55" t="s">
        <v>11</v>
      </c>
      <c r="F323" s="55" t="s">
        <v>1083</v>
      </c>
      <c r="G323" s="55" t="s">
        <v>26</v>
      </c>
      <c r="H323" s="184">
        <v>9999600</v>
      </c>
      <c r="I323" s="192">
        <v>9999600</v>
      </c>
      <c r="J323" s="55" t="s">
        <v>50</v>
      </c>
      <c r="K323" s="55" t="s">
        <v>22</v>
      </c>
      <c r="L323" s="55" t="s">
        <v>1482</v>
      </c>
    </row>
    <row r="324" spans="2:12" ht="38.25">
      <c r="B324" s="55">
        <v>93141501</v>
      </c>
      <c r="C324" s="158" t="s">
        <v>1484</v>
      </c>
      <c r="D324" s="55" t="s">
        <v>19</v>
      </c>
      <c r="E324" s="55" t="s">
        <v>11</v>
      </c>
      <c r="F324" s="55" t="s">
        <v>1083</v>
      </c>
      <c r="G324" s="55" t="s">
        <v>26</v>
      </c>
      <c r="H324" s="184">
        <v>9999996</v>
      </c>
      <c r="I324" s="192">
        <v>9999996</v>
      </c>
      <c r="J324" s="55" t="s">
        <v>50</v>
      </c>
      <c r="K324" s="55" t="s">
        <v>22</v>
      </c>
      <c r="L324" s="55" t="s">
        <v>1482</v>
      </c>
    </row>
    <row r="325" spans="2:12" ht="38.25">
      <c r="B325" s="55">
        <v>93141501</v>
      </c>
      <c r="C325" s="158" t="s">
        <v>1484</v>
      </c>
      <c r="D325" s="55" t="s">
        <v>19</v>
      </c>
      <c r="E325" s="55" t="s">
        <v>11</v>
      </c>
      <c r="F325" s="55" t="s">
        <v>1083</v>
      </c>
      <c r="G325" s="55" t="s">
        <v>26</v>
      </c>
      <c r="H325" s="184">
        <v>14988000</v>
      </c>
      <c r="I325" s="192">
        <v>14988000</v>
      </c>
      <c r="J325" s="55" t="s">
        <v>50</v>
      </c>
      <c r="K325" s="55" t="s">
        <v>22</v>
      </c>
      <c r="L325" s="55" t="s">
        <v>1482</v>
      </c>
    </row>
    <row r="326" spans="2:12" ht="38.25">
      <c r="B326" s="55">
        <v>93141501</v>
      </c>
      <c r="C326" s="158" t="s">
        <v>1484</v>
      </c>
      <c r="D326" s="55" t="s">
        <v>19</v>
      </c>
      <c r="E326" s="55" t="s">
        <v>11</v>
      </c>
      <c r="F326" s="55" t="s">
        <v>1083</v>
      </c>
      <c r="G326" s="55" t="s">
        <v>26</v>
      </c>
      <c r="H326" s="184">
        <v>15497944</v>
      </c>
      <c r="I326" s="192">
        <v>15497944</v>
      </c>
      <c r="J326" s="55" t="s">
        <v>50</v>
      </c>
      <c r="K326" s="55" t="s">
        <v>22</v>
      </c>
      <c r="L326" s="55" t="s">
        <v>1482</v>
      </c>
    </row>
    <row r="327" spans="2:12" ht="38.25">
      <c r="B327" s="55">
        <v>93141501</v>
      </c>
      <c r="C327" s="158" t="s">
        <v>1484</v>
      </c>
      <c r="D327" s="55" t="s">
        <v>19</v>
      </c>
      <c r="E327" s="55" t="s">
        <v>11</v>
      </c>
      <c r="F327" s="55" t="s">
        <v>1083</v>
      </c>
      <c r="G327" s="55" t="s">
        <v>26</v>
      </c>
      <c r="H327" s="184">
        <v>15499008</v>
      </c>
      <c r="I327" s="192">
        <v>15499008</v>
      </c>
      <c r="J327" s="55" t="s">
        <v>50</v>
      </c>
      <c r="K327" s="55" t="s">
        <v>22</v>
      </c>
      <c r="L327" s="55" t="s">
        <v>1482</v>
      </c>
    </row>
    <row r="328" spans="2:12" ht="38.25">
      <c r="B328" s="55">
        <v>93141501</v>
      </c>
      <c r="C328" s="158" t="s">
        <v>1484</v>
      </c>
      <c r="D328" s="55" t="s">
        <v>19</v>
      </c>
      <c r="E328" s="55" t="s">
        <v>11</v>
      </c>
      <c r="F328" s="55" t="s">
        <v>1083</v>
      </c>
      <c r="G328" s="55" t="s">
        <v>26</v>
      </c>
      <c r="H328" s="184">
        <v>18499712</v>
      </c>
      <c r="I328" s="192">
        <v>18499712</v>
      </c>
      <c r="J328" s="55" t="s">
        <v>50</v>
      </c>
      <c r="K328" s="55" t="s">
        <v>22</v>
      </c>
      <c r="L328" s="55" t="s">
        <v>1482</v>
      </c>
    </row>
    <row r="329" spans="2:12" ht="38.25">
      <c r="B329" s="55">
        <v>93141501</v>
      </c>
      <c r="C329" s="158" t="s">
        <v>1484</v>
      </c>
      <c r="D329" s="55" t="s">
        <v>19</v>
      </c>
      <c r="E329" s="55" t="s">
        <v>11</v>
      </c>
      <c r="F329" s="55" t="s">
        <v>1083</v>
      </c>
      <c r="G329" s="55" t="s">
        <v>26</v>
      </c>
      <c r="H329" s="184">
        <v>9990000</v>
      </c>
      <c r="I329" s="192">
        <v>9990000</v>
      </c>
      <c r="J329" s="55" t="s">
        <v>50</v>
      </c>
      <c r="K329" s="55" t="s">
        <v>22</v>
      </c>
      <c r="L329" s="55" t="s">
        <v>1482</v>
      </c>
    </row>
    <row r="330" spans="2:12" ht="38.25">
      <c r="B330" s="55">
        <v>93141501</v>
      </c>
      <c r="C330" s="158" t="s">
        <v>1484</v>
      </c>
      <c r="D330" s="55" t="s">
        <v>19</v>
      </c>
      <c r="E330" s="55" t="s">
        <v>11</v>
      </c>
      <c r="F330" s="55" t="s">
        <v>1083</v>
      </c>
      <c r="G330" s="55" t="s">
        <v>26</v>
      </c>
      <c r="H330" s="184">
        <v>9999360</v>
      </c>
      <c r="I330" s="192">
        <v>9999360</v>
      </c>
      <c r="J330" s="55" t="s">
        <v>50</v>
      </c>
      <c r="K330" s="55" t="s">
        <v>22</v>
      </c>
      <c r="L330" s="55" t="s">
        <v>1482</v>
      </c>
    </row>
    <row r="331" spans="2:12" ht="38.25">
      <c r="B331" s="55">
        <v>93141501</v>
      </c>
      <c r="C331" s="158" t="s">
        <v>1484</v>
      </c>
      <c r="D331" s="55" t="s">
        <v>19</v>
      </c>
      <c r="E331" s="55" t="s">
        <v>11</v>
      </c>
      <c r="F331" s="55" t="s">
        <v>1083</v>
      </c>
      <c r="G331" s="55" t="s">
        <v>26</v>
      </c>
      <c r="H331" s="184">
        <v>10000000</v>
      </c>
      <c r="I331" s="192">
        <v>10000000</v>
      </c>
      <c r="J331" s="55" t="s">
        <v>50</v>
      </c>
      <c r="K331" s="55" t="s">
        <v>22</v>
      </c>
      <c r="L331" s="55" t="s">
        <v>1482</v>
      </c>
    </row>
    <row r="332" spans="2:12" ht="102">
      <c r="B332" s="55">
        <v>93141501</v>
      </c>
      <c r="C332" s="158" t="s">
        <v>1485</v>
      </c>
      <c r="D332" s="55" t="s">
        <v>259</v>
      </c>
      <c r="E332" s="55" t="s">
        <v>682</v>
      </c>
      <c r="F332" s="55" t="s">
        <v>12</v>
      </c>
      <c r="G332" s="55" t="s">
        <v>26</v>
      </c>
      <c r="H332" s="184">
        <v>570000000</v>
      </c>
      <c r="I332" s="184">
        <v>570000000</v>
      </c>
      <c r="J332" s="55" t="s">
        <v>50</v>
      </c>
      <c r="K332" s="55" t="s">
        <v>22</v>
      </c>
      <c r="L332" s="55" t="s">
        <v>1486</v>
      </c>
    </row>
    <row r="333" spans="2:12" ht="38.25">
      <c r="B333" s="55">
        <v>93141501</v>
      </c>
      <c r="C333" s="158" t="s">
        <v>1487</v>
      </c>
      <c r="D333" s="55" t="s">
        <v>259</v>
      </c>
      <c r="E333" s="55" t="s">
        <v>126</v>
      </c>
      <c r="F333" s="55" t="s">
        <v>90</v>
      </c>
      <c r="G333" s="55" t="s">
        <v>26</v>
      </c>
      <c r="H333" s="184">
        <v>31000000</v>
      </c>
      <c r="I333" s="184">
        <v>31000000</v>
      </c>
      <c r="J333" s="55" t="s">
        <v>50</v>
      </c>
      <c r="K333" s="55" t="s">
        <v>22</v>
      </c>
      <c r="L333" s="55" t="s">
        <v>1488</v>
      </c>
    </row>
    <row r="334" spans="2:12" ht="38.25">
      <c r="B334" s="55">
        <v>93141501</v>
      </c>
      <c r="C334" s="158" t="s">
        <v>1487</v>
      </c>
      <c r="D334" s="55" t="s">
        <v>259</v>
      </c>
      <c r="E334" s="55" t="s">
        <v>126</v>
      </c>
      <c r="F334" s="55" t="s">
        <v>90</v>
      </c>
      <c r="G334" s="55" t="s">
        <v>26</v>
      </c>
      <c r="H334" s="184">
        <v>31000000</v>
      </c>
      <c r="I334" s="184">
        <v>31000000</v>
      </c>
      <c r="J334" s="55" t="s">
        <v>50</v>
      </c>
      <c r="K334" s="55" t="s">
        <v>22</v>
      </c>
      <c r="L334" s="55" t="s">
        <v>1489</v>
      </c>
    </row>
    <row r="335" spans="2:12" ht="38.25">
      <c r="B335" s="55">
        <v>93141501</v>
      </c>
      <c r="C335" s="55" t="s">
        <v>323</v>
      </c>
      <c r="D335" s="55" t="s">
        <v>324</v>
      </c>
      <c r="E335" s="55" t="s">
        <v>1490</v>
      </c>
      <c r="F335" s="55" t="s">
        <v>12</v>
      </c>
      <c r="G335" s="55" t="s">
        <v>26</v>
      </c>
      <c r="H335" s="189">
        <v>500000000</v>
      </c>
      <c r="I335" s="190">
        <v>500000000</v>
      </c>
      <c r="J335" s="55" t="s">
        <v>50</v>
      </c>
      <c r="K335" s="55" t="s">
        <v>22</v>
      </c>
      <c r="L335" s="55" t="s">
        <v>1482</v>
      </c>
    </row>
    <row r="336" spans="2:12" ht="51">
      <c r="B336" s="55">
        <v>93141501</v>
      </c>
      <c r="C336" s="55" t="s">
        <v>322</v>
      </c>
      <c r="D336" s="55" t="s">
        <v>324</v>
      </c>
      <c r="E336" s="55" t="s">
        <v>41</v>
      </c>
      <c r="F336" s="55" t="s">
        <v>12</v>
      </c>
      <c r="G336" s="55" t="s">
        <v>26</v>
      </c>
      <c r="H336" s="189">
        <v>200000000</v>
      </c>
      <c r="I336" s="190">
        <v>200000000</v>
      </c>
      <c r="J336" s="55" t="s">
        <v>50</v>
      </c>
      <c r="K336" s="55" t="s">
        <v>22</v>
      </c>
      <c r="L336" s="55" t="s">
        <v>1482</v>
      </c>
    </row>
    <row r="337" spans="2:12" ht="38.25">
      <c r="B337" s="55">
        <v>93141501</v>
      </c>
      <c r="C337" s="55" t="s">
        <v>321</v>
      </c>
      <c r="D337" s="55" t="s">
        <v>16</v>
      </c>
      <c r="E337" s="55" t="s">
        <v>11</v>
      </c>
      <c r="F337" s="55" t="s">
        <v>12</v>
      </c>
      <c r="G337" s="55" t="s">
        <v>26</v>
      </c>
      <c r="H337" s="188">
        <v>199000000</v>
      </c>
      <c r="I337" s="188">
        <v>199000000</v>
      </c>
      <c r="J337" s="55" t="s">
        <v>50</v>
      </c>
      <c r="K337" s="55" t="s">
        <v>22</v>
      </c>
      <c r="L337" s="55" t="s">
        <v>1482</v>
      </c>
    </row>
    <row r="338" spans="2:12" ht="38.25">
      <c r="B338" s="55">
        <v>93141500</v>
      </c>
      <c r="C338" s="55" t="s">
        <v>1087</v>
      </c>
      <c r="D338" s="55" t="s">
        <v>299</v>
      </c>
      <c r="E338" s="55" t="s">
        <v>325</v>
      </c>
      <c r="F338" s="55" t="s">
        <v>302</v>
      </c>
      <c r="G338" s="58" t="s">
        <v>26</v>
      </c>
      <c r="H338" s="189">
        <v>40000000</v>
      </c>
      <c r="I338" s="193" t="s">
        <v>22</v>
      </c>
      <c r="J338" s="55" t="s">
        <v>22</v>
      </c>
      <c r="K338" s="55" t="s">
        <v>22</v>
      </c>
      <c r="L338" s="55" t="s">
        <v>1491</v>
      </c>
    </row>
    <row r="339" spans="2:12" ht="38.25">
      <c r="B339" s="55">
        <v>93141500</v>
      </c>
      <c r="C339" s="56" t="s">
        <v>327</v>
      </c>
      <c r="D339" s="59" t="s">
        <v>299</v>
      </c>
      <c r="E339" s="55" t="s">
        <v>328</v>
      </c>
      <c r="F339" s="55" t="s">
        <v>302</v>
      </c>
      <c r="G339" s="58" t="s">
        <v>26</v>
      </c>
      <c r="H339" s="189">
        <v>64000000</v>
      </c>
      <c r="I339" s="193" t="s">
        <v>22</v>
      </c>
      <c r="J339" s="55" t="s">
        <v>22</v>
      </c>
      <c r="K339" s="55" t="s">
        <v>22</v>
      </c>
      <c r="L339" s="55" t="s">
        <v>1492</v>
      </c>
    </row>
    <row r="340" spans="2:12" ht="140.25">
      <c r="B340" s="55">
        <v>93141500</v>
      </c>
      <c r="C340" s="55" t="s">
        <v>1088</v>
      </c>
      <c r="D340" s="59" t="s">
        <v>29</v>
      </c>
      <c r="E340" s="55" t="s">
        <v>328</v>
      </c>
      <c r="F340" s="55" t="s">
        <v>330</v>
      </c>
      <c r="G340" s="58" t="s">
        <v>26</v>
      </c>
      <c r="H340" s="189">
        <v>100000000</v>
      </c>
      <c r="I340" s="193" t="s">
        <v>22</v>
      </c>
      <c r="J340" s="55" t="s">
        <v>22</v>
      </c>
      <c r="K340" s="55" t="s">
        <v>22</v>
      </c>
      <c r="L340" s="55" t="s">
        <v>1493</v>
      </c>
    </row>
    <row r="341" spans="2:12" ht="63.75">
      <c r="B341" s="55">
        <v>93141500</v>
      </c>
      <c r="C341" s="55" t="s">
        <v>334</v>
      </c>
      <c r="D341" s="55" t="s">
        <v>326</v>
      </c>
      <c r="E341" s="55" t="s">
        <v>25</v>
      </c>
      <c r="F341" s="55" t="s">
        <v>330</v>
      </c>
      <c r="G341" s="58" t="s">
        <v>26</v>
      </c>
      <c r="H341" s="189">
        <v>84000000</v>
      </c>
      <c r="I341" s="193" t="s">
        <v>22</v>
      </c>
      <c r="J341" s="55" t="s">
        <v>22</v>
      </c>
      <c r="K341" s="55" t="s">
        <v>22</v>
      </c>
      <c r="L341" s="55" t="s">
        <v>1494</v>
      </c>
    </row>
    <row r="342" spans="2:12" ht="38.25">
      <c r="B342" s="55">
        <v>93141500</v>
      </c>
      <c r="C342" s="55" t="s">
        <v>1495</v>
      </c>
      <c r="D342" s="55" t="s">
        <v>324</v>
      </c>
      <c r="E342" s="55" t="s">
        <v>1422</v>
      </c>
      <c r="F342" s="55" t="s">
        <v>330</v>
      </c>
      <c r="G342" s="58" t="s">
        <v>26</v>
      </c>
      <c r="H342" s="189">
        <v>23800000</v>
      </c>
      <c r="I342" s="193" t="s">
        <v>22</v>
      </c>
      <c r="J342" s="55" t="s">
        <v>22</v>
      </c>
      <c r="K342" s="55" t="s">
        <v>22</v>
      </c>
      <c r="L342" s="55" t="s">
        <v>1496</v>
      </c>
    </row>
    <row r="343" spans="2:12" ht="38.25">
      <c r="B343" s="55">
        <v>93141500</v>
      </c>
      <c r="C343" s="55" t="s">
        <v>1497</v>
      </c>
      <c r="D343" s="55" t="s">
        <v>967</v>
      </c>
      <c r="E343" s="55" t="s">
        <v>1427</v>
      </c>
      <c r="F343" s="55" t="s">
        <v>330</v>
      </c>
      <c r="G343" s="58" t="s">
        <v>26</v>
      </c>
      <c r="H343" s="189">
        <v>15000000</v>
      </c>
      <c r="I343" s="193" t="s">
        <v>22</v>
      </c>
      <c r="J343" s="55" t="s">
        <v>22</v>
      </c>
      <c r="K343" s="55" t="s">
        <v>22</v>
      </c>
      <c r="L343" s="55" t="s">
        <v>1498</v>
      </c>
    </row>
    <row r="344" spans="2:12" ht="63.75">
      <c r="B344" s="55">
        <v>93141500</v>
      </c>
      <c r="C344" s="55" t="s">
        <v>331</v>
      </c>
      <c r="D344" s="55" t="s">
        <v>967</v>
      </c>
      <c r="E344" s="55" t="s">
        <v>1427</v>
      </c>
      <c r="F344" s="55" t="s">
        <v>330</v>
      </c>
      <c r="G344" s="58" t="s">
        <v>26</v>
      </c>
      <c r="H344" s="189">
        <v>160000000</v>
      </c>
      <c r="I344" s="193" t="s">
        <v>22</v>
      </c>
      <c r="J344" s="55" t="s">
        <v>22</v>
      </c>
      <c r="K344" s="55" t="s">
        <v>22</v>
      </c>
      <c r="L344" s="55" t="s">
        <v>1499</v>
      </c>
    </row>
    <row r="345" spans="2:12" ht="38.25">
      <c r="B345" s="55">
        <v>93141500</v>
      </c>
      <c r="C345" s="55" t="s">
        <v>1500</v>
      </c>
      <c r="D345" s="55" t="s">
        <v>261</v>
      </c>
      <c r="E345" s="55" t="s">
        <v>332</v>
      </c>
      <c r="F345" s="55" t="s">
        <v>302</v>
      </c>
      <c r="G345" s="58" t="s">
        <v>26</v>
      </c>
      <c r="H345" s="189">
        <v>35000000</v>
      </c>
      <c r="I345" s="193" t="s">
        <v>22</v>
      </c>
      <c r="J345" s="55" t="s">
        <v>22</v>
      </c>
      <c r="K345" s="55" t="s">
        <v>22</v>
      </c>
      <c r="L345" s="55" t="s">
        <v>1501</v>
      </c>
    </row>
    <row r="346" spans="2:12" ht="38.25">
      <c r="B346" s="55">
        <v>93141500</v>
      </c>
      <c r="C346" s="55" t="s">
        <v>1502</v>
      </c>
      <c r="D346" s="55" t="s">
        <v>261</v>
      </c>
      <c r="E346" s="55" t="s">
        <v>332</v>
      </c>
      <c r="F346" s="55" t="s">
        <v>302</v>
      </c>
      <c r="G346" s="58" t="s">
        <v>26</v>
      </c>
      <c r="H346" s="189">
        <v>55000000</v>
      </c>
      <c r="I346" s="193" t="s">
        <v>22</v>
      </c>
      <c r="J346" s="55" t="s">
        <v>22</v>
      </c>
      <c r="K346" s="55" t="s">
        <v>22</v>
      </c>
      <c r="L346" s="55" t="s">
        <v>1503</v>
      </c>
    </row>
    <row r="347" spans="2:12" ht="51">
      <c r="B347" s="60">
        <v>93151501</v>
      </c>
      <c r="C347" s="55" t="s">
        <v>990</v>
      </c>
      <c r="D347" s="55" t="s">
        <v>36</v>
      </c>
      <c r="E347" s="55" t="s">
        <v>264</v>
      </c>
      <c r="F347" s="55" t="s">
        <v>341</v>
      </c>
      <c r="G347" s="58" t="s">
        <v>26</v>
      </c>
      <c r="H347" s="187">
        <v>988201431</v>
      </c>
      <c r="I347" s="63">
        <f aca="true" t="shared" si="9" ref="I347:I376">H347</f>
        <v>988201431</v>
      </c>
      <c r="J347" s="61" t="s">
        <v>50</v>
      </c>
      <c r="K347" s="61" t="s">
        <v>22</v>
      </c>
      <c r="L347" s="55" t="s">
        <v>362</v>
      </c>
    </row>
    <row r="348" spans="2:12" ht="63.75">
      <c r="B348" s="55">
        <v>95121900</v>
      </c>
      <c r="C348" s="55" t="s">
        <v>991</v>
      </c>
      <c r="D348" s="55" t="s">
        <v>16</v>
      </c>
      <c r="E348" s="55" t="s">
        <v>992</v>
      </c>
      <c r="F348" s="55" t="s">
        <v>257</v>
      </c>
      <c r="G348" s="58" t="s">
        <v>26</v>
      </c>
      <c r="H348" s="187">
        <v>500000000</v>
      </c>
      <c r="I348" s="63">
        <f t="shared" si="9"/>
        <v>500000000</v>
      </c>
      <c r="J348" s="61" t="s">
        <v>50</v>
      </c>
      <c r="K348" s="61" t="s">
        <v>22</v>
      </c>
      <c r="L348" s="55" t="s">
        <v>362</v>
      </c>
    </row>
    <row r="349" spans="2:12" ht="63.75">
      <c r="B349" s="55">
        <v>95121900</v>
      </c>
      <c r="C349" s="55" t="s">
        <v>993</v>
      </c>
      <c r="D349" s="55" t="s">
        <v>16</v>
      </c>
      <c r="E349" s="55" t="s">
        <v>992</v>
      </c>
      <c r="F349" s="55" t="s">
        <v>257</v>
      </c>
      <c r="G349" s="58" t="s">
        <v>26</v>
      </c>
      <c r="H349" s="187">
        <v>500000000</v>
      </c>
      <c r="I349" s="63">
        <f t="shared" si="9"/>
        <v>500000000</v>
      </c>
      <c r="J349" s="61" t="s">
        <v>50</v>
      </c>
      <c r="K349" s="61" t="s">
        <v>22</v>
      </c>
      <c r="L349" s="55" t="s">
        <v>362</v>
      </c>
    </row>
    <row r="350" spans="2:12" ht="63.75">
      <c r="B350" s="55">
        <v>95121900</v>
      </c>
      <c r="C350" s="55" t="s">
        <v>1504</v>
      </c>
      <c r="D350" s="55" t="s">
        <v>324</v>
      </c>
      <c r="E350" s="55" t="s">
        <v>25</v>
      </c>
      <c r="F350" s="55" t="s">
        <v>257</v>
      </c>
      <c r="G350" s="58" t="s">
        <v>26</v>
      </c>
      <c r="H350" s="187">
        <v>250000000</v>
      </c>
      <c r="I350" s="63">
        <f t="shared" si="9"/>
        <v>250000000</v>
      </c>
      <c r="J350" s="61" t="s">
        <v>50</v>
      </c>
      <c r="K350" s="61" t="s">
        <v>22</v>
      </c>
      <c r="L350" s="55" t="s">
        <v>362</v>
      </c>
    </row>
    <row r="351" spans="2:12" ht="51">
      <c r="B351" s="55">
        <v>81111508</v>
      </c>
      <c r="C351" s="55" t="s">
        <v>363</v>
      </c>
      <c r="D351" s="55" t="s">
        <v>16</v>
      </c>
      <c r="E351" s="55" t="s">
        <v>27</v>
      </c>
      <c r="F351" s="55" t="s">
        <v>364</v>
      </c>
      <c r="G351" s="55" t="s">
        <v>26</v>
      </c>
      <c r="H351" s="187">
        <v>20000000</v>
      </c>
      <c r="I351" s="63">
        <f t="shared" si="9"/>
        <v>20000000</v>
      </c>
      <c r="J351" s="57" t="s">
        <v>50</v>
      </c>
      <c r="K351" s="61" t="s">
        <v>22</v>
      </c>
      <c r="L351" s="55" t="s">
        <v>362</v>
      </c>
    </row>
    <row r="352" spans="2:12" ht="51">
      <c r="B352" s="55">
        <v>80121601</v>
      </c>
      <c r="C352" s="55" t="s">
        <v>365</v>
      </c>
      <c r="D352" s="55" t="s">
        <v>16</v>
      </c>
      <c r="E352" s="55" t="s">
        <v>366</v>
      </c>
      <c r="F352" s="55" t="s">
        <v>341</v>
      </c>
      <c r="G352" s="55" t="s">
        <v>26</v>
      </c>
      <c r="H352" s="187">
        <v>56103936</v>
      </c>
      <c r="I352" s="63">
        <f t="shared" si="9"/>
        <v>56103936</v>
      </c>
      <c r="J352" s="62" t="s">
        <v>50</v>
      </c>
      <c r="K352" s="61" t="s">
        <v>22</v>
      </c>
      <c r="L352" s="55" t="s">
        <v>362</v>
      </c>
    </row>
    <row r="353" spans="2:12" ht="51">
      <c r="B353" s="55">
        <v>84111501</v>
      </c>
      <c r="C353" s="55" t="s">
        <v>367</v>
      </c>
      <c r="D353" s="55" t="s">
        <v>36</v>
      </c>
      <c r="E353" s="55" t="s">
        <v>37</v>
      </c>
      <c r="F353" s="55" t="s">
        <v>341</v>
      </c>
      <c r="G353" s="55" t="s">
        <v>26</v>
      </c>
      <c r="H353" s="187">
        <v>56100000</v>
      </c>
      <c r="I353" s="63">
        <f t="shared" si="9"/>
        <v>56100000</v>
      </c>
      <c r="J353" s="62" t="s">
        <v>50</v>
      </c>
      <c r="K353" s="61" t="s">
        <v>22</v>
      </c>
      <c r="L353" s="55" t="s">
        <v>362</v>
      </c>
    </row>
    <row r="354" spans="2:12" ht="51">
      <c r="B354" s="55">
        <v>85101601</v>
      </c>
      <c r="C354" s="55" t="s">
        <v>368</v>
      </c>
      <c r="D354" s="55" t="s">
        <v>36</v>
      </c>
      <c r="E354" s="55" t="s">
        <v>37</v>
      </c>
      <c r="F354" s="55" t="s">
        <v>341</v>
      </c>
      <c r="G354" s="55" t="s">
        <v>26</v>
      </c>
      <c r="H354" s="187">
        <v>75443000</v>
      </c>
      <c r="I354" s="63">
        <f t="shared" si="9"/>
        <v>75443000</v>
      </c>
      <c r="J354" s="62" t="s">
        <v>50</v>
      </c>
      <c r="K354" s="61" t="s">
        <v>22</v>
      </c>
      <c r="L354" s="55" t="s">
        <v>362</v>
      </c>
    </row>
    <row r="355" spans="2:12" ht="63.75">
      <c r="B355" s="55">
        <v>93141506</v>
      </c>
      <c r="C355" s="55" t="s">
        <v>369</v>
      </c>
      <c r="D355" s="55" t="s">
        <v>16</v>
      </c>
      <c r="E355" s="55" t="s">
        <v>18</v>
      </c>
      <c r="F355" s="55" t="s">
        <v>341</v>
      </c>
      <c r="G355" s="55" t="s">
        <v>370</v>
      </c>
      <c r="H355" s="187">
        <v>581438250</v>
      </c>
      <c r="I355" s="63">
        <f t="shared" si="9"/>
        <v>581438250</v>
      </c>
      <c r="J355" s="62" t="s">
        <v>50</v>
      </c>
      <c r="K355" s="61" t="s">
        <v>22</v>
      </c>
      <c r="L355" s="55" t="s">
        <v>362</v>
      </c>
    </row>
    <row r="356" spans="2:12" ht="63.75">
      <c r="B356" s="55">
        <v>93141506</v>
      </c>
      <c r="C356" s="55" t="s">
        <v>994</v>
      </c>
      <c r="D356" s="55" t="s">
        <v>16</v>
      </c>
      <c r="E356" s="55" t="s">
        <v>18</v>
      </c>
      <c r="F356" s="55" t="s">
        <v>341</v>
      </c>
      <c r="G356" s="55" t="s">
        <v>370</v>
      </c>
      <c r="H356" s="187">
        <v>307111095</v>
      </c>
      <c r="I356" s="63">
        <f t="shared" si="9"/>
        <v>307111095</v>
      </c>
      <c r="J356" s="62" t="s">
        <v>50</v>
      </c>
      <c r="K356" s="61" t="s">
        <v>22</v>
      </c>
      <c r="L356" s="55" t="s">
        <v>362</v>
      </c>
    </row>
    <row r="357" spans="2:12" ht="51">
      <c r="B357" s="55">
        <v>93141506</v>
      </c>
      <c r="C357" s="55" t="s">
        <v>995</v>
      </c>
      <c r="D357" s="55" t="s">
        <v>16</v>
      </c>
      <c r="E357" s="55" t="s">
        <v>18</v>
      </c>
      <c r="F357" s="55" t="s">
        <v>341</v>
      </c>
      <c r="G357" s="55" t="s">
        <v>370</v>
      </c>
      <c r="H357" s="187">
        <v>107600400</v>
      </c>
      <c r="I357" s="63">
        <f t="shared" si="9"/>
        <v>107600400</v>
      </c>
      <c r="J357" s="62" t="s">
        <v>50</v>
      </c>
      <c r="K357" s="61" t="s">
        <v>22</v>
      </c>
      <c r="L357" s="55" t="s">
        <v>362</v>
      </c>
    </row>
    <row r="358" spans="2:12" ht="63.75">
      <c r="B358" s="55">
        <v>93141506</v>
      </c>
      <c r="C358" s="55" t="s">
        <v>371</v>
      </c>
      <c r="D358" s="55" t="s">
        <v>16</v>
      </c>
      <c r="E358" s="55" t="s">
        <v>18</v>
      </c>
      <c r="F358" s="55" t="s">
        <v>341</v>
      </c>
      <c r="G358" s="55" t="s">
        <v>370</v>
      </c>
      <c r="H358" s="187">
        <v>242187408</v>
      </c>
      <c r="I358" s="63">
        <f t="shared" si="9"/>
        <v>242187408</v>
      </c>
      <c r="J358" s="62" t="s">
        <v>50</v>
      </c>
      <c r="K358" s="61" t="s">
        <v>22</v>
      </c>
      <c r="L358" s="55" t="s">
        <v>362</v>
      </c>
    </row>
    <row r="359" spans="2:12" ht="63.75">
      <c r="B359" s="55">
        <v>93141506</v>
      </c>
      <c r="C359" s="55" t="s">
        <v>372</v>
      </c>
      <c r="D359" s="55" t="s">
        <v>16</v>
      </c>
      <c r="E359" s="55" t="s">
        <v>18</v>
      </c>
      <c r="F359" s="55" t="s">
        <v>341</v>
      </c>
      <c r="G359" s="55" t="s">
        <v>370</v>
      </c>
      <c r="H359" s="187">
        <v>76826557</v>
      </c>
      <c r="I359" s="63">
        <f t="shared" si="9"/>
        <v>76826557</v>
      </c>
      <c r="J359" s="62" t="s">
        <v>50</v>
      </c>
      <c r="K359" s="61" t="s">
        <v>22</v>
      </c>
      <c r="L359" s="55" t="s">
        <v>362</v>
      </c>
    </row>
    <row r="360" spans="2:12" ht="63.75">
      <c r="B360" s="55">
        <v>93141506</v>
      </c>
      <c r="C360" s="55" t="s">
        <v>373</v>
      </c>
      <c r="D360" s="55" t="s">
        <v>16</v>
      </c>
      <c r="E360" s="55" t="s">
        <v>18</v>
      </c>
      <c r="F360" s="55" t="s">
        <v>341</v>
      </c>
      <c r="G360" s="55" t="s">
        <v>370</v>
      </c>
      <c r="H360" s="187">
        <v>488472525</v>
      </c>
      <c r="I360" s="63">
        <f t="shared" si="9"/>
        <v>488472525</v>
      </c>
      <c r="J360" s="62" t="s">
        <v>50</v>
      </c>
      <c r="K360" s="61" t="s">
        <v>22</v>
      </c>
      <c r="L360" s="55" t="s">
        <v>362</v>
      </c>
    </row>
    <row r="361" spans="2:12" ht="63.75">
      <c r="B361" s="55">
        <v>93141506</v>
      </c>
      <c r="C361" s="55" t="s">
        <v>374</v>
      </c>
      <c r="D361" s="55" t="s">
        <v>16</v>
      </c>
      <c r="E361" s="55" t="s">
        <v>18</v>
      </c>
      <c r="F361" s="55" t="s">
        <v>341</v>
      </c>
      <c r="G361" s="55" t="s">
        <v>375</v>
      </c>
      <c r="H361" s="187">
        <v>157945950</v>
      </c>
      <c r="I361" s="63">
        <f t="shared" si="9"/>
        <v>157945950</v>
      </c>
      <c r="J361" s="62" t="s">
        <v>50</v>
      </c>
      <c r="K361" s="61" t="s">
        <v>22</v>
      </c>
      <c r="L361" s="55" t="s">
        <v>362</v>
      </c>
    </row>
    <row r="362" spans="2:12" ht="51">
      <c r="B362" s="55">
        <v>93141506</v>
      </c>
      <c r="C362" s="55" t="s">
        <v>376</v>
      </c>
      <c r="D362" s="55" t="s">
        <v>16</v>
      </c>
      <c r="E362" s="55" t="s">
        <v>18</v>
      </c>
      <c r="F362" s="55" t="s">
        <v>287</v>
      </c>
      <c r="G362" s="55" t="s">
        <v>370</v>
      </c>
      <c r="H362" s="63">
        <v>1221981147</v>
      </c>
      <c r="I362" s="63">
        <f t="shared" si="9"/>
        <v>1221981147</v>
      </c>
      <c r="J362" s="62" t="s">
        <v>50</v>
      </c>
      <c r="K362" s="61" t="s">
        <v>22</v>
      </c>
      <c r="L362" s="55" t="s">
        <v>362</v>
      </c>
    </row>
    <row r="363" spans="2:12" ht="51">
      <c r="B363" s="55">
        <v>93141506</v>
      </c>
      <c r="C363" s="55" t="s">
        <v>377</v>
      </c>
      <c r="D363" s="55" t="s">
        <v>16</v>
      </c>
      <c r="E363" s="55" t="s">
        <v>18</v>
      </c>
      <c r="F363" s="55" t="s">
        <v>287</v>
      </c>
      <c r="G363" s="55" t="s">
        <v>370</v>
      </c>
      <c r="H363" s="63">
        <v>885175906</v>
      </c>
      <c r="I363" s="63">
        <f t="shared" si="9"/>
        <v>885175906</v>
      </c>
      <c r="J363" s="62" t="s">
        <v>50</v>
      </c>
      <c r="K363" s="61" t="s">
        <v>22</v>
      </c>
      <c r="L363" s="55" t="s">
        <v>362</v>
      </c>
    </row>
    <row r="364" spans="2:12" ht="51">
      <c r="B364" s="55">
        <v>93141506</v>
      </c>
      <c r="C364" s="55" t="s">
        <v>378</v>
      </c>
      <c r="D364" s="55" t="s">
        <v>16</v>
      </c>
      <c r="E364" s="55" t="s">
        <v>18</v>
      </c>
      <c r="F364" s="55" t="s">
        <v>287</v>
      </c>
      <c r="G364" s="55" t="s">
        <v>370</v>
      </c>
      <c r="H364" s="63">
        <v>672274526</v>
      </c>
      <c r="I364" s="63">
        <f t="shared" si="9"/>
        <v>672274526</v>
      </c>
      <c r="J364" s="62" t="s">
        <v>50</v>
      </c>
      <c r="K364" s="61" t="s">
        <v>22</v>
      </c>
      <c r="L364" s="55" t="s">
        <v>362</v>
      </c>
    </row>
    <row r="365" spans="2:12" ht="51">
      <c r="B365" s="55">
        <v>93141506</v>
      </c>
      <c r="C365" s="55" t="s">
        <v>379</v>
      </c>
      <c r="D365" s="55" t="s">
        <v>16</v>
      </c>
      <c r="E365" s="55" t="s">
        <v>18</v>
      </c>
      <c r="F365" s="55" t="s">
        <v>287</v>
      </c>
      <c r="G365" s="55" t="s">
        <v>370</v>
      </c>
      <c r="H365" s="63">
        <v>413108327</v>
      </c>
      <c r="I365" s="63">
        <f t="shared" si="9"/>
        <v>413108327</v>
      </c>
      <c r="J365" s="62" t="s">
        <v>50</v>
      </c>
      <c r="K365" s="61" t="s">
        <v>22</v>
      </c>
      <c r="L365" s="55" t="s">
        <v>362</v>
      </c>
    </row>
    <row r="366" spans="2:12" ht="51">
      <c r="B366" s="55">
        <v>93141506</v>
      </c>
      <c r="C366" s="55" t="s">
        <v>380</v>
      </c>
      <c r="D366" s="55" t="s">
        <v>16</v>
      </c>
      <c r="E366" s="55" t="s">
        <v>18</v>
      </c>
      <c r="F366" s="55" t="s">
        <v>287</v>
      </c>
      <c r="G366" s="55" t="s">
        <v>370</v>
      </c>
      <c r="H366" s="63">
        <v>877571302</v>
      </c>
      <c r="I366" s="63">
        <f t="shared" si="9"/>
        <v>877571302</v>
      </c>
      <c r="J366" s="62" t="s">
        <v>50</v>
      </c>
      <c r="K366" s="61" t="s">
        <v>22</v>
      </c>
      <c r="L366" s="55" t="s">
        <v>362</v>
      </c>
    </row>
    <row r="367" spans="2:12" ht="51">
      <c r="B367" s="55">
        <v>93141506</v>
      </c>
      <c r="C367" s="55" t="s">
        <v>381</v>
      </c>
      <c r="D367" s="55" t="s">
        <v>16</v>
      </c>
      <c r="E367" s="55" t="s">
        <v>18</v>
      </c>
      <c r="F367" s="55" t="s">
        <v>287</v>
      </c>
      <c r="G367" s="55" t="s">
        <v>370</v>
      </c>
      <c r="H367" s="63">
        <v>3207299085</v>
      </c>
      <c r="I367" s="63">
        <f t="shared" si="9"/>
        <v>3207299085</v>
      </c>
      <c r="J367" s="62" t="s">
        <v>50</v>
      </c>
      <c r="K367" s="61" t="s">
        <v>22</v>
      </c>
      <c r="L367" s="55" t="s">
        <v>362</v>
      </c>
    </row>
    <row r="368" spans="2:12" ht="51">
      <c r="B368" s="55">
        <v>93141506</v>
      </c>
      <c r="C368" s="55" t="s">
        <v>382</v>
      </c>
      <c r="D368" s="55" t="s">
        <v>16</v>
      </c>
      <c r="E368" s="55" t="s">
        <v>18</v>
      </c>
      <c r="F368" s="55" t="s">
        <v>287</v>
      </c>
      <c r="G368" s="55" t="s">
        <v>370</v>
      </c>
      <c r="H368" s="63">
        <v>74049644</v>
      </c>
      <c r="I368" s="63">
        <f t="shared" si="9"/>
        <v>74049644</v>
      </c>
      <c r="J368" s="62" t="s">
        <v>50</v>
      </c>
      <c r="K368" s="61" t="s">
        <v>22</v>
      </c>
      <c r="L368" s="55" t="s">
        <v>362</v>
      </c>
    </row>
    <row r="369" spans="2:12" ht="51">
      <c r="B369" s="55">
        <v>93141506</v>
      </c>
      <c r="C369" s="55" t="s">
        <v>383</v>
      </c>
      <c r="D369" s="55" t="s">
        <v>16</v>
      </c>
      <c r="E369" s="55" t="s">
        <v>18</v>
      </c>
      <c r="F369" s="55" t="s">
        <v>287</v>
      </c>
      <c r="G369" s="55" t="s">
        <v>370</v>
      </c>
      <c r="H369" s="63">
        <v>1006244127</v>
      </c>
      <c r="I369" s="63">
        <f t="shared" si="9"/>
        <v>1006244127</v>
      </c>
      <c r="J369" s="62" t="s">
        <v>50</v>
      </c>
      <c r="K369" s="61" t="s">
        <v>22</v>
      </c>
      <c r="L369" s="55" t="s">
        <v>362</v>
      </c>
    </row>
    <row r="370" spans="2:12" ht="51">
      <c r="B370" s="55">
        <v>93141506</v>
      </c>
      <c r="C370" s="55" t="s">
        <v>384</v>
      </c>
      <c r="D370" s="55" t="s">
        <v>16</v>
      </c>
      <c r="E370" s="55" t="s">
        <v>18</v>
      </c>
      <c r="F370" s="55" t="s">
        <v>287</v>
      </c>
      <c r="G370" s="55" t="s">
        <v>370</v>
      </c>
      <c r="H370" s="63">
        <v>233991990</v>
      </c>
      <c r="I370" s="63">
        <f t="shared" si="9"/>
        <v>233991990</v>
      </c>
      <c r="J370" s="62" t="s">
        <v>50</v>
      </c>
      <c r="K370" s="61" t="s">
        <v>22</v>
      </c>
      <c r="L370" s="55" t="s">
        <v>362</v>
      </c>
    </row>
    <row r="371" spans="2:12" ht="51">
      <c r="B371" s="55">
        <v>93141506</v>
      </c>
      <c r="C371" s="55" t="s">
        <v>385</v>
      </c>
      <c r="D371" s="55" t="s">
        <v>16</v>
      </c>
      <c r="E371" s="55" t="s">
        <v>18</v>
      </c>
      <c r="F371" s="55" t="s">
        <v>287</v>
      </c>
      <c r="G371" s="55" t="s">
        <v>370</v>
      </c>
      <c r="H371" s="63">
        <f>3641586732+311225130</f>
        <v>3952811862</v>
      </c>
      <c r="I371" s="63">
        <f t="shared" si="9"/>
        <v>3952811862</v>
      </c>
      <c r="J371" s="62" t="s">
        <v>50</v>
      </c>
      <c r="K371" s="61" t="s">
        <v>22</v>
      </c>
      <c r="L371" s="55" t="s">
        <v>362</v>
      </c>
    </row>
    <row r="372" spans="2:12" ht="51">
      <c r="B372" s="55">
        <v>93141506</v>
      </c>
      <c r="C372" s="55" t="s">
        <v>385</v>
      </c>
      <c r="D372" s="55" t="s">
        <v>16</v>
      </c>
      <c r="E372" s="55" t="s">
        <v>18</v>
      </c>
      <c r="F372" s="55" t="s">
        <v>287</v>
      </c>
      <c r="G372" s="55" t="s">
        <v>26</v>
      </c>
      <c r="H372" s="63">
        <v>29781760</v>
      </c>
      <c r="I372" s="63">
        <f t="shared" si="9"/>
        <v>29781760</v>
      </c>
      <c r="J372" s="62" t="s">
        <v>50</v>
      </c>
      <c r="K372" s="61" t="s">
        <v>22</v>
      </c>
      <c r="L372" s="55" t="s">
        <v>362</v>
      </c>
    </row>
    <row r="373" spans="2:12" ht="51">
      <c r="B373" s="55">
        <v>93141506</v>
      </c>
      <c r="C373" s="55" t="s">
        <v>386</v>
      </c>
      <c r="D373" s="55" t="s">
        <v>16</v>
      </c>
      <c r="E373" s="55" t="s">
        <v>18</v>
      </c>
      <c r="F373" s="55" t="s">
        <v>287</v>
      </c>
      <c r="G373" s="55" t="s">
        <v>370</v>
      </c>
      <c r="H373" s="63">
        <v>2295813483</v>
      </c>
      <c r="I373" s="63">
        <f t="shared" si="9"/>
        <v>2295813483</v>
      </c>
      <c r="J373" s="62" t="s">
        <v>50</v>
      </c>
      <c r="K373" s="61" t="s">
        <v>22</v>
      </c>
      <c r="L373" s="55" t="s">
        <v>362</v>
      </c>
    </row>
    <row r="374" spans="2:12" ht="51">
      <c r="B374" s="55">
        <v>93141506</v>
      </c>
      <c r="C374" s="55" t="s">
        <v>387</v>
      </c>
      <c r="D374" s="55" t="s">
        <v>16</v>
      </c>
      <c r="E374" s="55" t="s">
        <v>18</v>
      </c>
      <c r="F374" s="55" t="s">
        <v>287</v>
      </c>
      <c r="G374" s="55" t="s">
        <v>370</v>
      </c>
      <c r="H374" s="63">
        <v>2485619784</v>
      </c>
      <c r="I374" s="63">
        <f t="shared" si="9"/>
        <v>2485619784</v>
      </c>
      <c r="J374" s="62" t="s">
        <v>50</v>
      </c>
      <c r="K374" s="61" t="s">
        <v>22</v>
      </c>
      <c r="L374" s="55" t="s">
        <v>362</v>
      </c>
    </row>
    <row r="375" spans="2:12" ht="76.5">
      <c r="B375" s="55">
        <v>93141506</v>
      </c>
      <c r="C375" s="55" t="s">
        <v>388</v>
      </c>
      <c r="D375" s="55" t="s">
        <v>16</v>
      </c>
      <c r="E375" s="55" t="s">
        <v>18</v>
      </c>
      <c r="F375" s="55" t="s">
        <v>287</v>
      </c>
      <c r="G375" s="55" t="s">
        <v>370</v>
      </c>
      <c r="H375" s="63">
        <v>3144426093</v>
      </c>
      <c r="I375" s="63">
        <f t="shared" si="9"/>
        <v>3144426093</v>
      </c>
      <c r="J375" s="62" t="s">
        <v>50</v>
      </c>
      <c r="K375" s="61" t="s">
        <v>22</v>
      </c>
      <c r="L375" s="55" t="s">
        <v>362</v>
      </c>
    </row>
    <row r="376" spans="2:12" ht="51">
      <c r="B376" s="55">
        <v>93141506</v>
      </c>
      <c r="C376" s="55" t="s">
        <v>389</v>
      </c>
      <c r="D376" s="55" t="s">
        <v>16</v>
      </c>
      <c r="E376" s="55" t="s">
        <v>18</v>
      </c>
      <c r="F376" s="55" t="s">
        <v>287</v>
      </c>
      <c r="G376" s="55" t="s">
        <v>370</v>
      </c>
      <c r="H376" s="63">
        <v>258240960</v>
      </c>
      <c r="I376" s="63">
        <f t="shared" si="9"/>
        <v>258240960</v>
      </c>
      <c r="J376" s="62" t="s">
        <v>50</v>
      </c>
      <c r="K376" s="61" t="s">
        <v>22</v>
      </c>
      <c r="L376" s="55" t="s">
        <v>362</v>
      </c>
    </row>
    <row r="377" spans="2:12" ht="51">
      <c r="B377" s="55">
        <v>93141506</v>
      </c>
      <c r="C377" s="55" t="s">
        <v>390</v>
      </c>
      <c r="D377" s="55" t="s">
        <v>16</v>
      </c>
      <c r="E377" s="55" t="s">
        <v>18</v>
      </c>
      <c r="F377" s="55" t="s">
        <v>287</v>
      </c>
      <c r="G377" s="55" t="s">
        <v>370</v>
      </c>
      <c r="H377" s="63">
        <v>1975834863</v>
      </c>
      <c r="I377" s="63">
        <f>H377</f>
        <v>1975834863</v>
      </c>
      <c r="J377" s="62" t="s">
        <v>50</v>
      </c>
      <c r="K377" s="61" t="s">
        <v>22</v>
      </c>
      <c r="L377" s="55" t="s">
        <v>362</v>
      </c>
    </row>
    <row r="378" spans="2:12" ht="51">
      <c r="B378" s="55">
        <v>93141506</v>
      </c>
      <c r="C378" s="55" t="s">
        <v>391</v>
      </c>
      <c r="D378" s="55" t="s">
        <v>16</v>
      </c>
      <c r="E378" s="55" t="s">
        <v>18</v>
      </c>
      <c r="F378" s="55" t="s">
        <v>287</v>
      </c>
      <c r="G378" s="55" t="s">
        <v>370</v>
      </c>
      <c r="H378" s="63">
        <v>999916002</v>
      </c>
      <c r="I378" s="63">
        <f>H378</f>
        <v>999916002</v>
      </c>
      <c r="J378" s="62" t="s">
        <v>50</v>
      </c>
      <c r="K378" s="61" t="s">
        <v>22</v>
      </c>
      <c r="L378" s="55" t="s">
        <v>362</v>
      </c>
    </row>
    <row r="379" spans="2:12" ht="51">
      <c r="B379" s="55">
        <v>93141506</v>
      </c>
      <c r="C379" s="55" t="s">
        <v>392</v>
      </c>
      <c r="D379" s="55" t="s">
        <v>16</v>
      </c>
      <c r="E379" s="55" t="s">
        <v>18</v>
      </c>
      <c r="F379" s="55" t="s">
        <v>287</v>
      </c>
      <c r="G379" s="55" t="s">
        <v>370</v>
      </c>
      <c r="H379" s="63">
        <v>353408670</v>
      </c>
      <c r="I379" s="63">
        <f aca="true" t="shared" si="10" ref="I379:I427">H379</f>
        <v>353408670</v>
      </c>
      <c r="J379" s="62" t="s">
        <v>50</v>
      </c>
      <c r="K379" s="61" t="s">
        <v>22</v>
      </c>
      <c r="L379" s="55" t="s">
        <v>362</v>
      </c>
    </row>
    <row r="380" spans="2:12" ht="51">
      <c r="B380" s="55">
        <v>93141506</v>
      </c>
      <c r="C380" s="55" t="s">
        <v>393</v>
      </c>
      <c r="D380" s="55" t="s">
        <v>16</v>
      </c>
      <c r="E380" s="55" t="s">
        <v>18</v>
      </c>
      <c r="F380" s="55" t="s">
        <v>341</v>
      </c>
      <c r="G380" s="55" t="s">
        <v>370</v>
      </c>
      <c r="H380" s="63">
        <v>958180104</v>
      </c>
      <c r="I380" s="63">
        <f t="shared" si="10"/>
        <v>958180104</v>
      </c>
      <c r="J380" s="62" t="s">
        <v>50</v>
      </c>
      <c r="K380" s="61" t="s">
        <v>22</v>
      </c>
      <c r="L380" s="55" t="s">
        <v>362</v>
      </c>
    </row>
    <row r="381" spans="2:12" ht="51">
      <c r="B381" s="55">
        <v>93141506</v>
      </c>
      <c r="C381" s="55" t="s">
        <v>394</v>
      </c>
      <c r="D381" s="55" t="s">
        <v>16</v>
      </c>
      <c r="E381" s="55" t="s">
        <v>18</v>
      </c>
      <c r="F381" s="55" t="s">
        <v>287</v>
      </c>
      <c r="G381" s="55" t="s">
        <v>370</v>
      </c>
      <c r="H381" s="63">
        <v>456276240</v>
      </c>
      <c r="I381" s="63">
        <f t="shared" si="10"/>
        <v>456276240</v>
      </c>
      <c r="J381" s="62" t="s">
        <v>50</v>
      </c>
      <c r="K381" s="61" t="s">
        <v>22</v>
      </c>
      <c r="L381" s="55" t="s">
        <v>362</v>
      </c>
    </row>
    <row r="382" spans="2:12" ht="51">
      <c r="B382" s="55">
        <v>93141506</v>
      </c>
      <c r="C382" s="55" t="s">
        <v>395</v>
      </c>
      <c r="D382" s="55" t="s">
        <v>16</v>
      </c>
      <c r="E382" s="55" t="s">
        <v>18</v>
      </c>
      <c r="F382" s="55" t="s">
        <v>287</v>
      </c>
      <c r="G382" s="55" t="s">
        <v>370</v>
      </c>
      <c r="H382" s="63">
        <v>456276240</v>
      </c>
      <c r="I382" s="63">
        <f t="shared" si="10"/>
        <v>456276240</v>
      </c>
      <c r="J382" s="62" t="s">
        <v>50</v>
      </c>
      <c r="K382" s="61" t="s">
        <v>22</v>
      </c>
      <c r="L382" s="55" t="s">
        <v>362</v>
      </c>
    </row>
    <row r="383" spans="2:12" ht="51">
      <c r="B383" s="55">
        <v>93141506</v>
      </c>
      <c r="C383" s="55" t="s">
        <v>396</v>
      </c>
      <c r="D383" s="55" t="s">
        <v>16</v>
      </c>
      <c r="E383" s="55" t="s">
        <v>18</v>
      </c>
      <c r="F383" s="55" t="s">
        <v>287</v>
      </c>
      <c r="G383" s="55" t="s">
        <v>370</v>
      </c>
      <c r="H383" s="63">
        <v>1124516601</v>
      </c>
      <c r="I383" s="63">
        <f t="shared" si="10"/>
        <v>1124516601</v>
      </c>
      <c r="J383" s="62" t="s">
        <v>50</v>
      </c>
      <c r="K383" s="61" t="s">
        <v>22</v>
      </c>
      <c r="L383" s="55" t="s">
        <v>362</v>
      </c>
    </row>
    <row r="384" spans="2:12" ht="51">
      <c r="B384" s="55">
        <v>93141506</v>
      </c>
      <c r="C384" s="55" t="s">
        <v>397</v>
      </c>
      <c r="D384" s="55" t="s">
        <v>16</v>
      </c>
      <c r="E384" s="55" t="s">
        <v>18</v>
      </c>
      <c r="F384" s="55" t="s">
        <v>287</v>
      </c>
      <c r="G384" s="55" t="s">
        <v>370</v>
      </c>
      <c r="H384" s="63">
        <v>1408333635</v>
      </c>
      <c r="I384" s="63">
        <f t="shared" si="10"/>
        <v>1408333635</v>
      </c>
      <c r="J384" s="62" t="s">
        <v>50</v>
      </c>
      <c r="K384" s="61" t="s">
        <v>22</v>
      </c>
      <c r="L384" s="55" t="s">
        <v>362</v>
      </c>
    </row>
    <row r="385" spans="2:12" ht="51">
      <c r="B385" s="55">
        <v>93141506</v>
      </c>
      <c r="C385" s="55" t="s">
        <v>398</v>
      </c>
      <c r="D385" s="55" t="s">
        <v>16</v>
      </c>
      <c r="E385" s="55" t="s">
        <v>18</v>
      </c>
      <c r="F385" s="55" t="s">
        <v>341</v>
      </c>
      <c r="G385" s="55" t="s">
        <v>370</v>
      </c>
      <c r="H385" s="63">
        <v>467983980</v>
      </c>
      <c r="I385" s="63">
        <f t="shared" si="10"/>
        <v>467983980</v>
      </c>
      <c r="J385" s="62" t="s">
        <v>50</v>
      </c>
      <c r="K385" s="61" t="s">
        <v>22</v>
      </c>
      <c r="L385" s="55" t="s">
        <v>362</v>
      </c>
    </row>
    <row r="386" spans="2:12" ht="51">
      <c r="B386" s="55">
        <v>93141506</v>
      </c>
      <c r="C386" s="55" t="s">
        <v>399</v>
      </c>
      <c r="D386" s="55" t="s">
        <v>16</v>
      </c>
      <c r="E386" s="55" t="s">
        <v>18</v>
      </c>
      <c r="F386" s="55" t="s">
        <v>341</v>
      </c>
      <c r="G386" s="55" t="s">
        <v>370</v>
      </c>
      <c r="H386" s="63">
        <v>228138120</v>
      </c>
      <c r="I386" s="63">
        <f t="shared" si="10"/>
        <v>228138120</v>
      </c>
      <c r="J386" s="62" t="s">
        <v>50</v>
      </c>
      <c r="K386" s="61" t="s">
        <v>22</v>
      </c>
      <c r="L386" s="55" t="s">
        <v>362</v>
      </c>
    </row>
    <row r="387" spans="2:12" ht="51">
      <c r="B387" s="55">
        <v>93141506</v>
      </c>
      <c r="C387" s="55" t="s">
        <v>400</v>
      </c>
      <c r="D387" s="55" t="s">
        <v>16</v>
      </c>
      <c r="E387" s="55" t="s">
        <v>18</v>
      </c>
      <c r="F387" s="55" t="s">
        <v>287</v>
      </c>
      <c r="G387" s="55" t="s">
        <v>370</v>
      </c>
      <c r="H387" s="63">
        <v>430478064</v>
      </c>
      <c r="I387" s="63">
        <f t="shared" si="10"/>
        <v>430478064</v>
      </c>
      <c r="J387" s="62" t="s">
        <v>50</v>
      </c>
      <c r="K387" s="61" t="s">
        <v>22</v>
      </c>
      <c r="L387" s="55" t="s">
        <v>362</v>
      </c>
    </row>
    <row r="388" spans="2:12" ht="51">
      <c r="B388" s="55">
        <v>93141506</v>
      </c>
      <c r="C388" s="55" t="s">
        <v>401</v>
      </c>
      <c r="D388" s="55" t="s">
        <v>16</v>
      </c>
      <c r="E388" s="55" t="s">
        <v>18</v>
      </c>
      <c r="F388" s="55" t="s">
        <v>287</v>
      </c>
      <c r="G388" s="55" t="s">
        <v>370</v>
      </c>
      <c r="H388" s="63">
        <v>467983980</v>
      </c>
      <c r="I388" s="63">
        <f t="shared" si="10"/>
        <v>467983980</v>
      </c>
      <c r="J388" s="62" t="s">
        <v>50</v>
      </c>
      <c r="K388" s="61" t="s">
        <v>22</v>
      </c>
      <c r="L388" s="55" t="s">
        <v>362</v>
      </c>
    </row>
    <row r="389" spans="2:12" ht="51">
      <c r="B389" s="55">
        <v>93141506</v>
      </c>
      <c r="C389" s="55" t="s">
        <v>402</v>
      </c>
      <c r="D389" s="55" t="s">
        <v>16</v>
      </c>
      <c r="E389" s="55" t="s">
        <v>18</v>
      </c>
      <c r="F389" s="55" t="s">
        <v>287</v>
      </c>
      <c r="G389" s="55" t="s">
        <v>370</v>
      </c>
      <c r="H389" s="63">
        <v>187193592</v>
      </c>
      <c r="I389" s="63">
        <f t="shared" si="10"/>
        <v>187193592</v>
      </c>
      <c r="J389" s="62" t="s">
        <v>50</v>
      </c>
      <c r="K389" s="61" t="s">
        <v>22</v>
      </c>
      <c r="L389" s="55" t="s">
        <v>362</v>
      </c>
    </row>
    <row r="390" spans="2:12" ht="51">
      <c r="B390" s="55">
        <v>93141506</v>
      </c>
      <c r="C390" s="55" t="s">
        <v>403</v>
      </c>
      <c r="D390" s="55" t="s">
        <v>16</v>
      </c>
      <c r="E390" s="55" t="s">
        <v>18</v>
      </c>
      <c r="F390" s="55" t="s">
        <v>287</v>
      </c>
      <c r="G390" s="55" t="s">
        <v>370</v>
      </c>
      <c r="H390" s="63">
        <v>191876688</v>
      </c>
      <c r="I390" s="63">
        <f t="shared" si="10"/>
        <v>191876688</v>
      </c>
      <c r="J390" s="62" t="s">
        <v>50</v>
      </c>
      <c r="K390" s="61" t="s">
        <v>22</v>
      </c>
      <c r="L390" s="55" t="s">
        <v>362</v>
      </c>
    </row>
    <row r="391" spans="2:12" ht="51">
      <c r="B391" s="55">
        <v>93141506</v>
      </c>
      <c r="C391" s="55" t="s">
        <v>404</v>
      </c>
      <c r="D391" s="55" t="s">
        <v>16</v>
      </c>
      <c r="E391" s="55" t="s">
        <v>18</v>
      </c>
      <c r="F391" s="55" t="s">
        <v>287</v>
      </c>
      <c r="G391" s="55" t="s">
        <v>370</v>
      </c>
      <c r="H391" s="63">
        <v>1444874760</v>
      </c>
      <c r="I391" s="63">
        <f t="shared" si="10"/>
        <v>1444874760</v>
      </c>
      <c r="J391" s="62" t="s">
        <v>50</v>
      </c>
      <c r="K391" s="61" t="s">
        <v>22</v>
      </c>
      <c r="L391" s="55" t="s">
        <v>362</v>
      </c>
    </row>
    <row r="392" spans="2:12" ht="51">
      <c r="B392" s="55">
        <v>93141506</v>
      </c>
      <c r="C392" s="55" t="s">
        <v>405</v>
      </c>
      <c r="D392" s="55" t="s">
        <v>16</v>
      </c>
      <c r="E392" s="55" t="s">
        <v>18</v>
      </c>
      <c r="F392" s="55" t="s">
        <v>287</v>
      </c>
      <c r="G392" s="55" t="s">
        <v>370</v>
      </c>
      <c r="H392" s="63">
        <v>1192974318</v>
      </c>
      <c r="I392" s="63">
        <f t="shared" si="10"/>
        <v>1192974318</v>
      </c>
      <c r="J392" s="62" t="s">
        <v>50</v>
      </c>
      <c r="K392" s="61" t="s">
        <v>22</v>
      </c>
      <c r="L392" s="55" t="s">
        <v>362</v>
      </c>
    </row>
    <row r="393" spans="2:12" ht="51">
      <c r="B393" s="55">
        <v>93141506</v>
      </c>
      <c r="C393" s="55" t="s">
        <v>406</v>
      </c>
      <c r="D393" s="55" t="s">
        <v>16</v>
      </c>
      <c r="E393" s="55" t="s">
        <v>18</v>
      </c>
      <c r="F393" s="55" t="s">
        <v>287</v>
      </c>
      <c r="G393" s="55" t="s">
        <v>370</v>
      </c>
      <c r="H393" s="63">
        <v>473837850</v>
      </c>
      <c r="I393" s="63">
        <f t="shared" si="10"/>
        <v>473837850</v>
      </c>
      <c r="J393" s="62" t="s">
        <v>50</v>
      </c>
      <c r="K393" s="61" t="s">
        <v>22</v>
      </c>
      <c r="L393" s="55" t="s">
        <v>362</v>
      </c>
    </row>
    <row r="394" spans="2:12" ht="51">
      <c r="B394" s="55">
        <v>93141506</v>
      </c>
      <c r="C394" s="55" t="s">
        <v>407</v>
      </c>
      <c r="D394" s="55" t="s">
        <v>16</v>
      </c>
      <c r="E394" s="55" t="s">
        <v>18</v>
      </c>
      <c r="F394" s="55" t="s">
        <v>287</v>
      </c>
      <c r="G394" s="55" t="s">
        <v>370</v>
      </c>
      <c r="H394" s="63">
        <v>238400820</v>
      </c>
      <c r="I394" s="63">
        <f t="shared" si="10"/>
        <v>238400820</v>
      </c>
      <c r="J394" s="62" t="s">
        <v>50</v>
      </c>
      <c r="K394" s="61" t="s">
        <v>22</v>
      </c>
      <c r="L394" s="55" t="s">
        <v>362</v>
      </c>
    </row>
    <row r="395" spans="2:12" ht="51">
      <c r="B395" s="55">
        <v>93141506</v>
      </c>
      <c r="C395" s="55" t="s">
        <v>408</v>
      </c>
      <c r="D395" s="55" t="s">
        <v>16</v>
      </c>
      <c r="E395" s="55" t="s">
        <v>18</v>
      </c>
      <c r="F395" s="55" t="s">
        <v>287</v>
      </c>
      <c r="G395" s="55" t="s">
        <v>370</v>
      </c>
      <c r="H395" s="63">
        <v>228138120</v>
      </c>
      <c r="I395" s="63">
        <f t="shared" si="10"/>
        <v>228138120</v>
      </c>
      <c r="J395" s="62" t="s">
        <v>50</v>
      </c>
      <c r="K395" s="61" t="s">
        <v>22</v>
      </c>
      <c r="L395" s="55" t="s">
        <v>362</v>
      </c>
    </row>
    <row r="396" spans="2:12" ht="51">
      <c r="B396" s="55">
        <v>93141506</v>
      </c>
      <c r="C396" s="55" t="s">
        <v>409</v>
      </c>
      <c r="D396" s="55" t="s">
        <v>16</v>
      </c>
      <c r="E396" s="55" t="s">
        <v>18</v>
      </c>
      <c r="F396" s="55" t="s">
        <v>287</v>
      </c>
      <c r="G396" s="55" t="s">
        <v>370</v>
      </c>
      <c r="H396" s="63">
        <v>501903864</v>
      </c>
      <c r="I396" s="63">
        <f t="shared" si="10"/>
        <v>501903864</v>
      </c>
      <c r="J396" s="62" t="s">
        <v>50</v>
      </c>
      <c r="K396" s="61" t="s">
        <v>22</v>
      </c>
      <c r="L396" s="55" t="s">
        <v>362</v>
      </c>
    </row>
    <row r="397" spans="2:12" ht="51">
      <c r="B397" s="55">
        <v>93141506</v>
      </c>
      <c r="C397" s="55" t="s">
        <v>410</v>
      </c>
      <c r="D397" s="55" t="s">
        <v>16</v>
      </c>
      <c r="E397" s="55" t="s">
        <v>18</v>
      </c>
      <c r="F397" s="55" t="s">
        <v>287</v>
      </c>
      <c r="G397" s="55" t="s">
        <v>370</v>
      </c>
      <c r="H397" s="63">
        <v>456276240</v>
      </c>
      <c r="I397" s="63">
        <f t="shared" si="10"/>
        <v>456276240</v>
      </c>
      <c r="J397" s="62" t="s">
        <v>50</v>
      </c>
      <c r="K397" s="61" t="s">
        <v>22</v>
      </c>
      <c r="L397" s="55" t="s">
        <v>362</v>
      </c>
    </row>
    <row r="398" spans="2:12" ht="51">
      <c r="B398" s="55">
        <v>93141506</v>
      </c>
      <c r="C398" s="55" t="s">
        <v>411</v>
      </c>
      <c r="D398" s="55" t="s">
        <v>16</v>
      </c>
      <c r="E398" s="55" t="s">
        <v>18</v>
      </c>
      <c r="F398" s="55" t="s">
        <v>341</v>
      </c>
      <c r="G398" s="55" t="s">
        <v>370</v>
      </c>
      <c r="H398" s="63">
        <v>368025120</v>
      </c>
      <c r="I398" s="63">
        <f t="shared" si="10"/>
        <v>368025120</v>
      </c>
      <c r="J398" s="62" t="s">
        <v>50</v>
      </c>
      <c r="K398" s="61" t="s">
        <v>22</v>
      </c>
      <c r="L398" s="55" t="s">
        <v>362</v>
      </c>
    </row>
    <row r="399" spans="2:12" ht="51">
      <c r="B399" s="55">
        <v>93141506</v>
      </c>
      <c r="C399" s="55" t="s">
        <v>412</v>
      </c>
      <c r="D399" s="55" t="s">
        <v>16</v>
      </c>
      <c r="E399" s="55" t="s">
        <v>18</v>
      </c>
      <c r="F399" s="55" t="s">
        <v>287</v>
      </c>
      <c r="G399" s="55" t="s">
        <v>370</v>
      </c>
      <c r="H399" s="63">
        <v>1818982251</v>
      </c>
      <c r="I399" s="63">
        <f t="shared" si="10"/>
        <v>1818982251</v>
      </c>
      <c r="J399" s="62" t="s">
        <v>50</v>
      </c>
      <c r="K399" s="61" t="s">
        <v>22</v>
      </c>
      <c r="L399" s="55" t="s">
        <v>362</v>
      </c>
    </row>
    <row r="400" spans="2:12" ht="51">
      <c r="B400" s="55">
        <v>93141506</v>
      </c>
      <c r="C400" s="55" t="s">
        <v>413</v>
      </c>
      <c r="D400" s="55" t="s">
        <v>16</v>
      </c>
      <c r="E400" s="55" t="s">
        <v>18</v>
      </c>
      <c r="F400" s="55" t="s">
        <v>341</v>
      </c>
      <c r="G400" s="55" t="s">
        <v>370</v>
      </c>
      <c r="H400" s="63">
        <v>796395726</v>
      </c>
      <c r="I400" s="63">
        <f t="shared" si="10"/>
        <v>796395726</v>
      </c>
      <c r="J400" s="62" t="s">
        <v>50</v>
      </c>
      <c r="K400" s="61" t="s">
        <v>22</v>
      </c>
      <c r="L400" s="55" t="s">
        <v>362</v>
      </c>
    </row>
    <row r="401" spans="2:12" ht="51">
      <c r="B401" s="55">
        <v>93141506</v>
      </c>
      <c r="C401" s="55" t="s">
        <v>414</v>
      </c>
      <c r="D401" s="55" t="s">
        <v>16</v>
      </c>
      <c r="E401" s="55" t="s">
        <v>18</v>
      </c>
      <c r="F401" s="55" t="s">
        <v>287</v>
      </c>
      <c r="G401" s="55" t="s">
        <v>370</v>
      </c>
      <c r="H401" s="63">
        <v>1269818937</v>
      </c>
      <c r="I401" s="63">
        <f t="shared" si="10"/>
        <v>1269818937</v>
      </c>
      <c r="J401" s="62" t="s">
        <v>50</v>
      </c>
      <c r="K401" s="61" t="s">
        <v>22</v>
      </c>
      <c r="L401" s="55" t="s">
        <v>362</v>
      </c>
    </row>
    <row r="402" spans="2:12" ht="51">
      <c r="B402" s="55">
        <v>93141506</v>
      </c>
      <c r="C402" s="55" t="s">
        <v>415</v>
      </c>
      <c r="D402" s="55" t="s">
        <v>16</v>
      </c>
      <c r="E402" s="55" t="s">
        <v>18</v>
      </c>
      <c r="F402" s="55" t="s">
        <v>287</v>
      </c>
      <c r="G402" s="55" t="s">
        <v>370</v>
      </c>
      <c r="H402" s="63">
        <v>456276240</v>
      </c>
      <c r="I402" s="63">
        <f t="shared" si="10"/>
        <v>456276240</v>
      </c>
      <c r="J402" s="62" t="s">
        <v>50</v>
      </c>
      <c r="K402" s="61" t="s">
        <v>22</v>
      </c>
      <c r="L402" s="55" t="s">
        <v>362</v>
      </c>
    </row>
    <row r="403" spans="2:12" ht="51">
      <c r="B403" s="55">
        <v>93141506</v>
      </c>
      <c r="C403" s="55" t="s">
        <v>416</v>
      </c>
      <c r="D403" s="55" t="s">
        <v>16</v>
      </c>
      <c r="E403" s="55" t="s">
        <v>18</v>
      </c>
      <c r="F403" s="55" t="s">
        <v>287</v>
      </c>
      <c r="G403" s="55" t="s">
        <v>370</v>
      </c>
      <c r="H403" s="63">
        <v>380230200</v>
      </c>
      <c r="I403" s="63">
        <f t="shared" si="10"/>
        <v>380230200</v>
      </c>
      <c r="J403" s="62" t="s">
        <v>50</v>
      </c>
      <c r="K403" s="61" t="s">
        <v>22</v>
      </c>
      <c r="L403" s="55" t="s">
        <v>362</v>
      </c>
    </row>
    <row r="404" spans="2:12" ht="51">
      <c r="B404" s="55">
        <v>93141506</v>
      </c>
      <c r="C404" s="55" t="s">
        <v>417</v>
      </c>
      <c r="D404" s="55" t="s">
        <v>16</v>
      </c>
      <c r="E404" s="55" t="s">
        <v>18</v>
      </c>
      <c r="F404" s="55" t="s">
        <v>287</v>
      </c>
      <c r="G404" s="55" t="s">
        <v>370</v>
      </c>
      <c r="H404" s="63">
        <v>456276240</v>
      </c>
      <c r="I404" s="63">
        <f t="shared" si="10"/>
        <v>456276240</v>
      </c>
      <c r="J404" s="62" t="s">
        <v>50</v>
      </c>
      <c r="K404" s="61" t="s">
        <v>22</v>
      </c>
      <c r="L404" s="55" t="s">
        <v>362</v>
      </c>
    </row>
    <row r="405" spans="2:12" ht="51">
      <c r="B405" s="55">
        <v>93141506</v>
      </c>
      <c r="C405" s="55" t="s">
        <v>418</v>
      </c>
      <c r="D405" s="55" t="s">
        <v>16</v>
      </c>
      <c r="E405" s="55" t="s">
        <v>18</v>
      </c>
      <c r="F405" s="55" t="s">
        <v>287</v>
      </c>
      <c r="G405" s="55" t="s">
        <v>370</v>
      </c>
      <c r="H405" s="63">
        <f>456276240+546244722</f>
        <v>1002520962</v>
      </c>
      <c r="I405" s="63">
        <f t="shared" si="10"/>
        <v>1002520962</v>
      </c>
      <c r="J405" s="62" t="s">
        <v>50</v>
      </c>
      <c r="K405" s="61" t="s">
        <v>22</v>
      </c>
      <c r="L405" s="55" t="s">
        <v>362</v>
      </c>
    </row>
    <row r="406" spans="2:12" ht="51">
      <c r="B406" s="55">
        <v>93141506</v>
      </c>
      <c r="C406" s="55" t="s">
        <v>419</v>
      </c>
      <c r="D406" s="55" t="s">
        <v>16</v>
      </c>
      <c r="E406" s="55" t="s">
        <v>18</v>
      </c>
      <c r="F406" s="55" t="s">
        <v>287</v>
      </c>
      <c r="G406" s="55" t="s">
        <v>370</v>
      </c>
      <c r="H406" s="63">
        <v>637766622</v>
      </c>
      <c r="I406" s="63">
        <f t="shared" si="10"/>
        <v>637766622</v>
      </c>
      <c r="J406" s="62" t="s">
        <v>50</v>
      </c>
      <c r="K406" s="61" t="s">
        <v>22</v>
      </c>
      <c r="L406" s="55" t="s">
        <v>362</v>
      </c>
    </row>
    <row r="407" spans="2:12" ht="51">
      <c r="B407" s="55">
        <v>93141506</v>
      </c>
      <c r="C407" s="55" t="s">
        <v>420</v>
      </c>
      <c r="D407" s="55" t="s">
        <v>16</v>
      </c>
      <c r="E407" s="55" t="s">
        <v>18</v>
      </c>
      <c r="F407" s="55" t="s">
        <v>287</v>
      </c>
      <c r="G407" s="55" t="s">
        <v>370</v>
      </c>
      <c r="H407" s="63">
        <v>456276240</v>
      </c>
      <c r="I407" s="63">
        <f t="shared" si="10"/>
        <v>456276240</v>
      </c>
      <c r="J407" s="62" t="s">
        <v>50</v>
      </c>
      <c r="K407" s="61" t="s">
        <v>22</v>
      </c>
      <c r="L407" s="55" t="s">
        <v>362</v>
      </c>
    </row>
    <row r="408" spans="2:12" ht="51">
      <c r="B408" s="55">
        <v>93141506</v>
      </c>
      <c r="C408" s="55" t="s">
        <v>421</v>
      </c>
      <c r="D408" s="55" t="s">
        <v>16</v>
      </c>
      <c r="E408" s="55" t="s">
        <v>18</v>
      </c>
      <c r="F408" s="55" t="s">
        <v>287</v>
      </c>
      <c r="G408" s="55" t="s">
        <v>370</v>
      </c>
      <c r="H408" s="63">
        <v>473837850</v>
      </c>
      <c r="I408" s="63">
        <f t="shared" si="10"/>
        <v>473837850</v>
      </c>
      <c r="J408" s="62" t="s">
        <v>50</v>
      </c>
      <c r="K408" s="61" t="s">
        <v>22</v>
      </c>
      <c r="L408" s="55" t="s">
        <v>362</v>
      </c>
    </row>
    <row r="409" spans="2:12" ht="51">
      <c r="B409" s="55">
        <v>93141506</v>
      </c>
      <c r="C409" s="55" t="s">
        <v>422</v>
      </c>
      <c r="D409" s="55" t="s">
        <v>16</v>
      </c>
      <c r="E409" s="55" t="s">
        <v>18</v>
      </c>
      <c r="F409" s="55" t="s">
        <v>287</v>
      </c>
      <c r="G409" s="55" t="s">
        <v>370</v>
      </c>
      <c r="H409" s="63">
        <v>456276240</v>
      </c>
      <c r="I409" s="63">
        <f t="shared" si="10"/>
        <v>456276240</v>
      </c>
      <c r="J409" s="62" t="s">
        <v>50</v>
      </c>
      <c r="K409" s="61" t="s">
        <v>22</v>
      </c>
      <c r="L409" s="55" t="s">
        <v>362</v>
      </c>
    </row>
    <row r="410" spans="2:12" ht="51">
      <c r="B410" s="55">
        <v>93141506</v>
      </c>
      <c r="C410" s="55" t="s">
        <v>423</v>
      </c>
      <c r="D410" s="55" t="s">
        <v>16</v>
      </c>
      <c r="E410" s="55" t="s">
        <v>18</v>
      </c>
      <c r="F410" s="55" t="s">
        <v>287</v>
      </c>
      <c r="G410" s="55" t="s">
        <v>370</v>
      </c>
      <c r="H410" s="63">
        <v>304184160</v>
      </c>
      <c r="I410" s="63">
        <f t="shared" si="10"/>
        <v>304184160</v>
      </c>
      <c r="J410" s="62" t="s">
        <v>50</v>
      </c>
      <c r="K410" s="61" t="s">
        <v>22</v>
      </c>
      <c r="L410" s="55" t="s">
        <v>362</v>
      </c>
    </row>
    <row r="411" spans="2:12" ht="51">
      <c r="B411" s="55">
        <v>93141506</v>
      </c>
      <c r="C411" s="55" t="s">
        <v>424</v>
      </c>
      <c r="D411" s="55" t="s">
        <v>16</v>
      </c>
      <c r="E411" s="55" t="s">
        <v>18</v>
      </c>
      <c r="F411" s="55" t="s">
        <v>287</v>
      </c>
      <c r="G411" s="55" t="s">
        <v>370</v>
      </c>
      <c r="H411" s="63">
        <v>304184160</v>
      </c>
      <c r="I411" s="63">
        <f t="shared" si="10"/>
        <v>304184160</v>
      </c>
      <c r="J411" s="62" t="s">
        <v>50</v>
      </c>
      <c r="K411" s="61" t="s">
        <v>22</v>
      </c>
      <c r="L411" s="55" t="s">
        <v>362</v>
      </c>
    </row>
    <row r="412" spans="2:12" ht="51">
      <c r="B412" s="55">
        <v>93141506</v>
      </c>
      <c r="C412" s="55" t="s">
        <v>425</v>
      </c>
      <c r="D412" s="55" t="s">
        <v>16</v>
      </c>
      <c r="E412" s="55" t="s">
        <v>18</v>
      </c>
      <c r="F412" s="55" t="s">
        <v>287</v>
      </c>
      <c r="G412" s="55" t="s">
        <v>370</v>
      </c>
      <c r="H412" s="63">
        <v>471485448</v>
      </c>
      <c r="I412" s="63">
        <f t="shared" si="10"/>
        <v>471485448</v>
      </c>
      <c r="J412" s="62" t="s">
        <v>50</v>
      </c>
      <c r="K412" s="61" t="s">
        <v>22</v>
      </c>
      <c r="L412" s="55" t="s">
        <v>362</v>
      </c>
    </row>
    <row r="413" spans="2:12" ht="51">
      <c r="B413" s="55">
        <v>93141506</v>
      </c>
      <c r="C413" s="55" t="s">
        <v>426</v>
      </c>
      <c r="D413" s="55" t="s">
        <v>16</v>
      </c>
      <c r="E413" s="55" t="s">
        <v>18</v>
      </c>
      <c r="F413" s="55" t="s">
        <v>287</v>
      </c>
      <c r="G413" s="55" t="s">
        <v>370</v>
      </c>
      <c r="H413" s="63">
        <v>323491077</v>
      </c>
      <c r="I413" s="63">
        <f t="shared" si="10"/>
        <v>323491077</v>
      </c>
      <c r="J413" s="62" t="s">
        <v>50</v>
      </c>
      <c r="K413" s="61" t="s">
        <v>22</v>
      </c>
      <c r="L413" s="55" t="s">
        <v>362</v>
      </c>
    </row>
    <row r="414" spans="2:12" ht="51">
      <c r="B414" s="55">
        <v>93141506</v>
      </c>
      <c r="C414" s="55" t="s">
        <v>427</v>
      </c>
      <c r="D414" s="55" t="s">
        <v>16</v>
      </c>
      <c r="E414" s="55" t="s">
        <v>18</v>
      </c>
      <c r="F414" s="55" t="s">
        <v>287</v>
      </c>
      <c r="G414" s="55" t="s">
        <v>370</v>
      </c>
      <c r="H414" s="63">
        <v>503107200</v>
      </c>
      <c r="I414" s="63">
        <f t="shared" si="10"/>
        <v>503107200</v>
      </c>
      <c r="J414" s="62" t="s">
        <v>50</v>
      </c>
      <c r="K414" s="61" t="s">
        <v>22</v>
      </c>
      <c r="L414" s="55" t="s">
        <v>362</v>
      </c>
    </row>
    <row r="415" spans="2:12" ht="51">
      <c r="B415" s="55">
        <v>93141506</v>
      </c>
      <c r="C415" s="55" t="s">
        <v>428</v>
      </c>
      <c r="D415" s="55" t="s">
        <v>16</v>
      </c>
      <c r="E415" s="55" t="s">
        <v>18</v>
      </c>
      <c r="F415" s="55" t="s">
        <v>341</v>
      </c>
      <c r="G415" s="55" t="s">
        <v>370</v>
      </c>
      <c r="H415" s="63">
        <v>248041278</v>
      </c>
      <c r="I415" s="63">
        <f t="shared" si="10"/>
        <v>248041278</v>
      </c>
      <c r="J415" s="62" t="s">
        <v>50</v>
      </c>
      <c r="K415" s="61" t="s">
        <v>22</v>
      </c>
      <c r="L415" s="55" t="s">
        <v>362</v>
      </c>
    </row>
    <row r="416" spans="2:12" ht="51">
      <c r="B416" s="55">
        <v>93141506</v>
      </c>
      <c r="C416" s="55" t="s">
        <v>429</v>
      </c>
      <c r="D416" s="55" t="s">
        <v>16</v>
      </c>
      <c r="E416" s="55" t="s">
        <v>18</v>
      </c>
      <c r="F416" s="55" t="s">
        <v>341</v>
      </c>
      <c r="G416" s="55" t="s">
        <v>370</v>
      </c>
      <c r="H416" s="63">
        <v>471485448</v>
      </c>
      <c r="I416" s="63">
        <f t="shared" si="10"/>
        <v>471485448</v>
      </c>
      <c r="J416" s="62" t="s">
        <v>50</v>
      </c>
      <c r="K416" s="61" t="s">
        <v>22</v>
      </c>
      <c r="L416" s="55" t="s">
        <v>362</v>
      </c>
    </row>
    <row r="417" spans="2:12" ht="51">
      <c r="B417" s="55">
        <v>93141506</v>
      </c>
      <c r="C417" s="55" t="s">
        <v>430</v>
      </c>
      <c r="D417" s="55" t="s">
        <v>16</v>
      </c>
      <c r="E417" s="55" t="s">
        <v>18</v>
      </c>
      <c r="F417" s="55" t="s">
        <v>287</v>
      </c>
      <c r="G417" s="55" t="s">
        <v>370</v>
      </c>
      <c r="H417" s="63">
        <v>401420124</v>
      </c>
      <c r="I417" s="63">
        <f t="shared" si="10"/>
        <v>401420124</v>
      </c>
      <c r="J417" s="62" t="s">
        <v>50</v>
      </c>
      <c r="K417" s="61" t="s">
        <v>22</v>
      </c>
      <c r="L417" s="55" t="s">
        <v>362</v>
      </c>
    </row>
    <row r="418" spans="2:12" ht="51">
      <c r="B418" s="55">
        <v>93141506</v>
      </c>
      <c r="C418" s="55" t="s">
        <v>431</v>
      </c>
      <c r="D418" s="55" t="s">
        <v>16</v>
      </c>
      <c r="E418" s="55" t="s">
        <v>18</v>
      </c>
      <c r="F418" s="55" t="s">
        <v>341</v>
      </c>
      <c r="G418" s="55" t="s">
        <v>370</v>
      </c>
      <c r="H418" s="63">
        <v>684414360</v>
      </c>
      <c r="I418" s="63">
        <f t="shared" si="10"/>
        <v>684414360</v>
      </c>
      <c r="J418" s="62" t="s">
        <v>50</v>
      </c>
      <c r="K418" s="61" t="s">
        <v>22</v>
      </c>
      <c r="L418" s="55" t="s">
        <v>362</v>
      </c>
    </row>
    <row r="419" spans="2:12" ht="51">
      <c r="B419" s="55">
        <v>93141506</v>
      </c>
      <c r="C419" s="55" t="s">
        <v>432</v>
      </c>
      <c r="D419" s="55" t="s">
        <v>16</v>
      </c>
      <c r="E419" s="55" t="s">
        <v>18</v>
      </c>
      <c r="F419" s="55" t="s">
        <v>287</v>
      </c>
      <c r="G419" s="55" t="s">
        <v>370</v>
      </c>
      <c r="H419" s="63">
        <v>456276240</v>
      </c>
      <c r="I419" s="63">
        <f t="shared" si="10"/>
        <v>456276240</v>
      </c>
      <c r="J419" s="62" t="s">
        <v>50</v>
      </c>
      <c r="K419" s="61" t="s">
        <v>22</v>
      </c>
      <c r="L419" s="55" t="s">
        <v>362</v>
      </c>
    </row>
    <row r="420" spans="2:12" ht="51">
      <c r="B420" s="55">
        <v>93141506</v>
      </c>
      <c r="C420" s="55" t="s">
        <v>433</v>
      </c>
      <c r="D420" s="55" t="s">
        <v>16</v>
      </c>
      <c r="E420" s="55" t="s">
        <v>18</v>
      </c>
      <c r="F420" s="55" t="s">
        <v>287</v>
      </c>
      <c r="G420" s="55" t="s">
        <v>370</v>
      </c>
      <c r="H420" s="63">
        <v>372625596</v>
      </c>
      <c r="I420" s="63">
        <f t="shared" si="10"/>
        <v>372625596</v>
      </c>
      <c r="J420" s="62" t="s">
        <v>50</v>
      </c>
      <c r="K420" s="61" t="s">
        <v>22</v>
      </c>
      <c r="L420" s="55" t="s">
        <v>362</v>
      </c>
    </row>
    <row r="421" spans="2:12" ht="51">
      <c r="B421" s="55">
        <v>93141506</v>
      </c>
      <c r="C421" s="55" t="s">
        <v>434</v>
      </c>
      <c r="D421" s="55" t="s">
        <v>16</v>
      </c>
      <c r="E421" s="55" t="s">
        <v>18</v>
      </c>
      <c r="F421" s="55" t="s">
        <v>287</v>
      </c>
      <c r="G421" s="55" t="s">
        <v>370</v>
      </c>
      <c r="H421" s="63">
        <v>453349305</v>
      </c>
      <c r="I421" s="63">
        <f t="shared" si="10"/>
        <v>453349305</v>
      </c>
      <c r="J421" s="62" t="s">
        <v>50</v>
      </c>
      <c r="K421" s="61" t="s">
        <v>22</v>
      </c>
      <c r="L421" s="55" t="s">
        <v>362</v>
      </c>
    </row>
    <row r="422" spans="2:12" ht="51">
      <c r="B422" s="55">
        <v>93141506</v>
      </c>
      <c r="C422" s="55" t="s">
        <v>435</v>
      </c>
      <c r="D422" s="55" t="s">
        <v>16</v>
      </c>
      <c r="E422" s="55" t="s">
        <v>18</v>
      </c>
      <c r="F422" s="55" t="s">
        <v>341</v>
      </c>
      <c r="G422" s="55" t="s">
        <v>370</v>
      </c>
      <c r="H422" s="63">
        <v>289365210</v>
      </c>
      <c r="I422" s="63">
        <f t="shared" si="10"/>
        <v>289365210</v>
      </c>
      <c r="J422" s="62" t="s">
        <v>50</v>
      </c>
      <c r="K422" s="61" t="s">
        <v>22</v>
      </c>
      <c r="L422" s="55" t="s">
        <v>362</v>
      </c>
    </row>
    <row r="423" spans="2:12" ht="51">
      <c r="B423" s="55">
        <v>93141506</v>
      </c>
      <c r="C423" s="55" t="s">
        <v>436</v>
      </c>
      <c r="D423" s="55" t="s">
        <v>16</v>
      </c>
      <c r="E423" s="55" t="s">
        <v>18</v>
      </c>
      <c r="F423" s="55" t="s">
        <v>287</v>
      </c>
      <c r="G423" s="55" t="s">
        <v>370</v>
      </c>
      <c r="H423" s="63">
        <v>329237638</v>
      </c>
      <c r="I423" s="63">
        <f t="shared" si="10"/>
        <v>329237638</v>
      </c>
      <c r="J423" s="62" t="s">
        <v>50</v>
      </c>
      <c r="K423" s="61" t="s">
        <v>22</v>
      </c>
      <c r="L423" s="55" t="s">
        <v>362</v>
      </c>
    </row>
    <row r="424" spans="2:12" ht="51">
      <c r="B424" s="55">
        <v>93141506</v>
      </c>
      <c r="C424" s="55" t="s">
        <v>437</v>
      </c>
      <c r="D424" s="55" t="s">
        <v>16</v>
      </c>
      <c r="E424" s="55" t="s">
        <v>18</v>
      </c>
      <c r="F424" s="55" t="s">
        <v>287</v>
      </c>
      <c r="G424" s="55" t="s">
        <v>370</v>
      </c>
      <c r="H424" s="63">
        <v>469076040</v>
      </c>
      <c r="I424" s="63">
        <f t="shared" si="10"/>
        <v>469076040</v>
      </c>
      <c r="J424" s="62" t="s">
        <v>50</v>
      </c>
      <c r="K424" s="61" t="s">
        <v>22</v>
      </c>
      <c r="L424" s="55" t="s">
        <v>362</v>
      </c>
    </row>
    <row r="425" spans="2:12" ht="51">
      <c r="B425" s="55">
        <v>93141506</v>
      </c>
      <c r="C425" s="55" t="s">
        <v>438</v>
      </c>
      <c r="D425" s="55" t="s">
        <v>16</v>
      </c>
      <c r="E425" s="55" t="s">
        <v>18</v>
      </c>
      <c r="F425" s="55" t="s">
        <v>341</v>
      </c>
      <c r="G425" s="55" t="s">
        <v>370</v>
      </c>
      <c r="H425" s="63">
        <v>278522550</v>
      </c>
      <c r="I425" s="63">
        <f t="shared" si="10"/>
        <v>278522550</v>
      </c>
      <c r="J425" s="62" t="s">
        <v>50</v>
      </c>
      <c r="K425" s="61" t="s">
        <v>22</v>
      </c>
      <c r="L425" s="55" t="s">
        <v>362</v>
      </c>
    </row>
    <row r="426" spans="2:12" ht="51">
      <c r="B426" s="55">
        <v>93141506</v>
      </c>
      <c r="C426" s="55" t="s">
        <v>439</v>
      </c>
      <c r="D426" s="55" t="s">
        <v>16</v>
      </c>
      <c r="E426" s="55" t="s">
        <v>18</v>
      </c>
      <c r="F426" s="55" t="s">
        <v>287</v>
      </c>
      <c r="G426" s="55" t="s">
        <v>370</v>
      </c>
      <c r="H426" s="63">
        <v>233991990</v>
      </c>
      <c r="I426" s="63">
        <f t="shared" si="10"/>
        <v>233991990</v>
      </c>
      <c r="J426" s="62" t="s">
        <v>50</v>
      </c>
      <c r="K426" s="61" t="s">
        <v>22</v>
      </c>
      <c r="L426" s="55" t="s">
        <v>362</v>
      </c>
    </row>
    <row r="427" spans="2:12" ht="51">
      <c r="B427" s="55">
        <v>93141506</v>
      </c>
      <c r="C427" s="55" t="s">
        <v>996</v>
      </c>
      <c r="D427" s="55" t="s">
        <v>16</v>
      </c>
      <c r="E427" s="55" t="s">
        <v>18</v>
      </c>
      <c r="F427" s="55" t="s">
        <v>287</v>
      </c>
      <c r="G427" s="55" t="s">
        <v>370</v>
      </c>
      <c r="H427" s="63">
        <v>616173480</v>
      </c>
      <c r="I427" s="63">
        <f t="shared" si="10"/>
        <v>616173480</v>
      </c>
      <c r="J427" s="62" t="s">
        <v>50</v>
      </c>
      <c r="K427" s="61" t="s">
        <v>22</v>
      </c>
      <c r="L427" s="55" t="s">
        <v>362</v>
      </c>
    </row>
    <row r="428" spans="2:12" ht="89.25">
      <c r="B428" s="55">
        <v>93141506</v>
      </c>
      <c r="C428" s="55" t="s">
        <v>440</v>
      </c>
      <c r="D428" s="55" t="s">
        <v>16</v>
      </c>
      <c r="E428" s="55" t="s">
        <v>18</v>
      </c>
      <c r="F428" s="55" t="s">
        <v>287</v>
      </c>
      <c r="G428" s="55" t="s">
        <v>370</v>
      </c>
      <c r="H428" s="63">
        <v>6446547891</v>
      </c>
      <c r="I428" s="63">
        <f>H428</f>
        <v>6446547891</v>
      </c>
      <c r="J428" s="62" t="s">
        <v>50</v>
      </c>
      <c r="K428" s="61" t="s">
        <v>22</v>
      </c>
      <c r="L428" s="55" t="s">
        <v>362</v>
      </c>
    </row>
    <row r="429" spans="2:12" ht="63.75">
      <c r="B429" s="55">
        <v>93141506</v>
      </c>
      <c r="C429" s="55" t="s">
        <v>441</v>
      </c>
      <c r="D429" s="55" t="s">
        <v>16</v>
      </c>
      <c r="E429" s="55" t="s">
        <v>18</v>
      </c>
      <c r="F429" s="55" t="s">
        <v>287</v>
      </c>
      <c r="G429" s="55" t="s">
        <v>370</v>
      </c>
      <c r="H429" s="63">
        <v>966217248</v>
      </c>
      <c r="I429" s="63">
        <f>H429</f>
        <v>966217248</v>
      </c>
      <c r="J429" s="62" t="s">
        <v>50</v>
      </c>
      <c r="K429" s="61" t="s">
        <v>22</v>
      </c>
      <c r="L429" s="55" t="s">
        <v>362</v>
      </c>
    </row>
    <row r="430" spans="2:12" ht="51">
      <c r="B430" s="55">
        <v>93141506</v>
      </c>
      <c r="C430" s="55" t="s">
        <v>442</v>
      </c>
      <c r="D430" s="55" t="s">
        <v>16</v>
      </c>
      <c r="E430" s="55" t="s">
        <v>18</v>
      </c>
      <c r="F430" s="55" t="s">
        <v>287</v>
      </c>
      <c r="G430" s="55" t="s">
        <v>370</v>
      </c>
      <c r="H430" s="63">
        <v>288974952</v>
      </c>
      <c r="I430" s="63">
        <f aca="true" t="shared" si="11" ref="I430:I474">H430</f>
        <v>288974952</v>
      </c>
      <c r="J430" s="62" t="s">
        <v>50</v>
      </c>
      <c r="K430" s="61" t="s">
        <v>22</v>
      </c>
      <c r="L430" s="55" t="s">
        <v>362</v>
      </c>
    </row>
    <row r="431" spans="2:12" ht="51">
      <c r="B431" s="55">
        <v>93141506</v>
      </c>
      <c r="C431" s="55" t="s">
        <v>443</v>
      </c>
      <c r="D431" s="55" t="s">
        <v>16</v>
      </c>
      <c r="E431" s="55" t="s">
        <v>18</v>
      </c>
      <c r="F431" s="55" t="s">
        <v>287</v>
      </c>
      <c r="G431" s="55" t="s">
        <v>370</v>
      </c>
      <c r="H431" s="63">
        <v>462130110</v>
      </c>
      <c r="I431" s="63">
        <f t="shared" si="11"/>
        <v>462130110</v>
      </c>
      <c r="J431" s="62" t="s">
        <v>50</v>
      </c>
      <c r="K431" s="61" t="s">
        <v>22</v>
      </c>
      <c r="L431" s="55" t="s">
        <v>362</v>
      </c>
    </row>
    <row r="432" spans="2:12" ht="51">
      <c r="B432" s="55">
        <v>93141506</v>
      </c>
      <c r="C432" s="55" t="s">
        <v>444</v>
      </c>
      <c r="D432" s="55" t="s">
        <v>16</v>
      </c>
      <c r="E432" s="55" t="s">
        <v>18</v>
      </c>
      <c r="F432" s="55" t="s">
        <v>287</v>
      </c>
      <c r="G432" s="55" t="s">
        <v>370</v>
      </c>
      <c r="H432" s="63">
        <v>309563208</v>
      </c>
      <c r="I432" s="63">
        <f t="shared" si="11"/>
        <v>309563208</v>
      </c>
      <c r="J432" s="62" t="s">
        <v>50</v>
      </c>
      <c r="K432" s="61" t="s">
        <v>22</v>
      </c>
      <c r="L432" s="55" t="s">
        <v>362</v>
      </c>
    </row>
    <row r="433" spans="2:12" ht="51">
      <c r="B433" s="55">
        <v>93141506</v>
      </c>
      <c r="C433" s="55" t="s">
        <v>445</v>
      </c>
      <c r="D433" s="55" t="s">
        <v>16</v>
      </c>
      <c r="E433" s="55" t="s">
        <v>18</v>
      </c>
      <c r="F433" s="55" t="s">
        <v>287</v>
      </c>
      <c r="G433" s="55" t="s">
        <v>370</v>
      </c>
      <c r="H433" s="63">
        <v>478193544</v>
      </c>
      <c r="I433" s="63">
        <f t="shared" si="11"/>
        <v>478193544</v>
      </c>
      <c r="J433" s="62" t="s">
        <v>50</v>
      </c>
      <c r="K433" s="61" t="s">
        <v>22</v>
      </c>
      <c r="L433" s="55" t="s">
        <v>362</v>
      </c>
    </row>
    <row r="434" spans="2:12" ht="51">
      <c r="B434" s="55">
        <v>93141506</v>
      </c>
      <c r="C434" s="55" t="s">
        <v>446</v>
      </c>
      <c r="D434" s="55" t="s">
        <v>16</v>
      </c>
      <c r="E434" s="55" t="s">
        <v>18</v>
      </c>
      <c r="F434" s="55" t="s">
        <v>341</v>
      </c>
      <c r="G434" s="55" t="s">
        <v>370</v>
      </c>
      <c r="H434" s="63">
        <v>228138120</v>
      </c>
      <c r="I434" s="63">
        <f t="shared" si="11"/>
        <v>228138120</v>
      </c>
      <c r="J434" s="62" t="s">
        <v>50</v>
      </c>
      <c r="K434" s="61" t="s">
        <v>22</v>
      </c>
      <c r="L434" s="55" t="s">
        <v>362</v>
      </c>
    </row>
    <row r="435" spans="2:12" ht="51">
      <c r="B435" s="55">
        <v>93141506</v>
      </c>
      <c r="C435" s="55" t="s">
        <v>447</v>
      </c>
      <c r="D435" s="55" t="s">
        <v>16</v>
      </c>
      <c r="E435" s="55" t="s">
        <v>18</v>
      </c>
      <c r="F435" s="55" t="s">
        <v>341</v>
      </c>
      <c r="G435" s="55" t="s">
        <v>370</v>
      </c>
      <c r="H435" s="63">
        <v>1389876894</v>
      </c>
      <c r="I435" s="63">
        <f t="shared" si="11"/>
        <v>1389876894</v>
      </c>
      <c r="J435" s="62" t="s">
        <v>50</v>
      </c>
      <c r="K435" s="61" t="s">
        <v>22</v>
      </c>
      <c r="L435" s="55" t="s">
        <v>362</v>
      </c>
    </row>
    <row r="436" spans="2:12" ht="51">
      <c r="B436" s="55">
        <v>93141506</v>
      </c>
      <c r="C436" s="55" t="s">
        <v>448</v>
      </c>
      <c r="D436" s="55" t="s">
        <v>16</v>
      </c>
      <c r="E436" s="55" t="s">
        <v>18</v>
      </c>
      <c r="F436" s="55" t="s">
        <v>287</v>
      </c>
      <c r="G436" s="55" t="s">
        <v>370</v>
      </c>
      <c r="H436" s="63">
        <v>136693170</v>
      </c>
      <c r="I436" s="63">
        <f t="shared" si="11"/>
        <v>136693170</v>
      </c>
      <c r="J436" s="62" t="s">
        <v>50</v>
      </c>
      <c r="K436" s="61" t="s">
        <v>22</v>
      </c>
      <c r="L436" s="55" t="s">
        <v>362</v>
      </c>
    </row>
    <row r="437" spans="2:12" ht="51">
      <c r="B437" s="55">
        <v>93141506</v>
      </c>
      <c r="C437" s="55" t="s">
        <v>449</v>
      </c>
      <c r="D437" s="55" t="s">
        <v>16</v>
      </c>
      <c r="E437" s="55" t="s">
        <v>18</v>
      </c>
      <c r="F437" s="55" t="s">
        <v>287</v>
      </c>
      <c r="G437" s="55" t="s">
        <v>370</v>
      </c>
      <c r="H437" s="63">
        <v>239845860</v>
      </c>
      <c r="I437" s="63">
        <f t="shared" si="11"/>
        <v>239845860</v>
      </c>
      <c r="J437" s="62" t="s">
        <v>50</v>
      </c>
      <c r="K437" s="61" t="s">
        <v>22</v>
      </c>
      <c r="L437" s="55" t="s">
        <v>362</v>
      </c>
    </row>
    <row r="438" spans="2:12" ht="51">
      <c r="B438" s="55">
        <v>93141506</v>
      </c>
      <c r="C438" s="55" t="s">
        <v>450</v>
      </c>
      <c r="D438" s="55" t="s">
        <v>16</v>
      </c>
      <c r="E438" s="55" t="s">
        <v>18</v>
      </c>
      <c r="F438" s="55" t="s">
        <v>341</v>
      </c>
      <c r="G438" s="55" t="s">
        <v>370</v>
      </c>
      <c r="H438" s="63">
        <v>161263143</v>
      </c>
      <c r="I438" s="63">
        <f t="shared" si="11"/>
        <v>161263143</v>
      </c>
      <c r="J438" s="62" t="s">
        <v>50</v>
      </c>
      <c r="K438" s="61" t="s">
        <v>22</v>
      </c>
      <c r="L438" s="55" t="s">
        <v>362</v>
      </c>
    </row>
    <row r="439" spans="2:12" ht="51">
      <c r="B439" s="55">
        <v>93141506</v>
      </c>
      <c r="C439" s="55" t="s">
        <v>451</v>
      </c>
      <c r="D439" s="55" t="s">
        <v>16</v>
      </c>
      <c r="E439" s="55" t="s">
        <v>18</v>
      </c>
      <c r="F439" s="55" t="s">
        <v>287</v>
      </c>
      <c r="G439" s="55" t="s">
        <v>370</v>
      </c>
      <c r="H439" s="63">
        <v>533688183</v>
      </c>
      <c r="I439" s="63">
        <f t="shared" si="11"/>
        <v>533688183</v>
      </c>
      <c r="J439" s="62" t="s">
        <v>50</v>
      </c>
      <c r="K439" s="61" t="s">
        <v>22</v>
      </c>
      <c r="L439" s="55" t="s">
        <v>362</v>
      </c>
    </row>
    <row r="440" spans="2:12" ht="51">
      <c r="B440" s="55">
        <v>93141506</v>
      </c>
      <c r="C440" s="55" t="s">
        <v>452</v>
      </c>
      <c r="D440" s="55" t="s">
        <v>16</v>
      </c>
      <c r="E440" s="55" t="s">
        <v>18</v>
      </c>
      <c r="F440" s="55" t="s">
        <v>287</v>
      </c>
      <c r="G440" s="55" t="s">
        <v>370</v>
      </c>
      <c r="H440" s="63">
        <v>228138120</v>
      </c>
      <c r="I440" s="63">
        <f t="shared" si="11"/>
        <v>228138120</v>
      </c>
      <c r="J440" s="62" t="s">
        <v>50</v>
      </c>
      <c r="K440" s="61" t="s">
        <v>22</v>
      </c>
      <c r="L440" s="55" t="s">
        <v>362</v>
      </c>
    </row>
    <row r="441" spans="2:12" ht="51">
      <c r="B441" s="55">
        <v>93141506</v>
      </c>
      <c r="C441" s="55" t="s">
        <v>453</v>
      </c>
      <c r="D441" s="55" t="s">
        <v>16</v>
      </c>
      <c r="E441" s="55" t="s">
        <v>18</v>
      </c>
      <c r="F441" s="55" t="s">
        <v>287</v>
      </c>
      <c r="G441" s="55" t="s">
        <v>370</v>
      </c>
      <c r="H441" s="63">
        <v>306873684</v>
      </c>
      <c r="I441" s="63">
        <f t="shared" si="11"/>
        <v>306873684</v>
      </c>
      <c r="J441" s="62" t="s">
        <v>50</v>
      </c>
      <c r="K441" s="61" t="s">
        <v>22</v>
      </c>
      <c r="L441" s="55" t="s">
        <v>362</v>
      </c>
    </row>
    <row r="442" spans="2:12" ht="51">
      <c r="B442" s="55">
        <v>93141506</v>
      </c>
      <c r="C442" s="55" t="s">
        <v>454</v>
      </c>
      <c r="D442" s="55" t="s">
        <v>16</v>
      </c>
      <c r="E442" s="55" t="s">
        <v>18</v>
      </c>
      <c r="F442" s="55" t="s">
        <v>287</v>
      </c>
      <c r="G442" s="55" t="s">
        <v>370</v>
      </c>
      <c r="H442" s="63">
        <v>227747862</v>
      </c>
      <c r="I442" s="63">
        <f t="shared" si="11"/>
        <v>227747862</v>
      </c>
      <c r="J442" s="62" t="s">
        <v>50</v>
      </c>
      <c r="K442" s="61" t="s">
        <v>22</v>
      </c>
      <c r="L442" s="55" t="s">
        <v>362</v>
      </c>
    </row>
    <row r="443" spans="2:12" ht="51">
      <c r="B443" s="55">
        <v>93141506</v>
      </c>
      <c r="C443" s="55" t="s">
        <v>455</v>
      </c>
      <c r="D443" s="55" t="s">
        <v>16</v>
      </c>
      <c r="E443" s="55" t="s">
        <v>18</v>
      </c>
      <c r="F443" s="55" t="s">
        <v>341</v>
      </c>
      <c r="G443" s="55" t="s">
        <v>370</v>
      </c>
      <c r="H443" s="63">
        <v>456276240</v>
      </c>
      <c r="I443" s="63">
        <f t="shared" si="11"/>
        <v>456276240</v>
      </c>
      <c r="J443" s="62" t="s">
        <v>50</v>
      </c>
      <c r="K443" s="61" t="s">
        <v>22</v>
      </c>
      <c r="L443" s="55" t="s">
        <v>362</v>
      </c>
    </row>
    <row r="444" spans="2:12" ht="51">
      <c r="B444" s="55">
        <v>93141506</v>
      </c>
      <c r="C444" s="55" t="s">
        <v>456</v>
      </c>
      <c r="D444" s="55" t="s">
        <v>16</v>
      </c>
      <c r="E444" s="55" t="s">
        <v>18</v>
      </c>
      <c r="F444" s="55" t="s">
        <v>287</v>
      </c>
      <c r="G444" s="55" t="s">
        <v>370</v>
      </c>
      <c r="H444" s="63">
        <v>410648616</v>
      </c>
      <c r="I444" s="63">
        <f t="shared" si="11"/>
        <v>410648616</v>
      </c>
      <c r="J444" s="62" t="s">
        <v>50</v>
      </c>
      <c r="K444" s="61" t="s">
        <v>22</v>
      </c>
      <c r="L444" s="55" t="s">
        <v>362</v>
      </c>
    </row>
    <row r="445" spans="2:12" ht="51">
      <c r="B445" s="55">
        <v>93141506</v>
      </c>
      <c r="C445" s="55" t="s">
        <v>457</v>
      </c>
      <c r="D445" s="55" t="s">
        <v>16</v>
      </c>
      <c r="E445" s="55" t="s">
        <v>18</v>
      </c>
      <c r="F445" s="55" t="s">
        <v>287</v>
      </c>
      <c r="G445" s="55" t="s">
        <v>370</v>
      </c>
      <c r="H445" s="63">
        <v>1616164326</v>
      </c>
      <c r="I445" s="63">
        <f t="shared" si="11"/>
        <v>1616164326</v>
      </c>
      <c r="J445" s="62" t="s">
        <v>50</v>
      </c>
      <c r="K445" s="61" t="s">
        <v>22</v>
      </c>
      <c r="L445" s="55" t="s">
        <v>362</v>
      </c>
    </row>
    <row r="446" spans="2:12" ht="51">
      <c r="B446" s="55">
        <v>93141506</v>
      </c>
      <c r="C446" s="55" t="s">
        <v>458</v>
      </c>
      <c r="D446" s="55" t="s">
        <v>16</v>
      </c>
      <c r="E446" s="55" t="s">
        <v>18</v>
      </c>
      <c r="F446" s="55" t="s">
        <v>287</v>
      </c>
      <c r="G446" s="55" t="s">
        <v>370</v>
      </c>
      <c r="H446" s="63">
        <v>380718023</v>
      </c>
      <c r="I446" s="63">
        <f t="shared" si="11"/>
        <v>380718023</v>
      </c>
      <c r="J446" s="62" t="s">
        <v>50</v>
      </c>
      <c r="K446" s="61" t="s">
        <v>22</v>
      </c>
      <c r="L446" s="55" t="s">
        <v>362</v>
      </c>
    </row>
    <row r="447" spans="2:12" ht="51">
      <c r="B447" s="55">
        <v>93141506</v>
      </c>
      <c r="C447" s="55" t="s">
        <v>459</v>
      </c>
      <c r="D447" s="55" t="s">
        <v>16</v>
      </c>
      <c r="E447" s="55" t="s">
        <v>18</v>
      </c>
      <c r="F447" s="55" t="s">
        <v>287</v>
      </c>
      <c r="G447" s="55" t="s">
        <v>370</v>
      </c>
      <c r="H447" s="63">
        <v>273765744</v>
      </c>
      <c r="I447" s="63">
        <f t="shared" si="11"/>
        <v>273765744</v>
      </c>
      <c r="J447" s="62" t="s">
        <v>50</v>
      </c>
      <c r="K447" s="61" t="s">
        <v>22</v>
      </c>
      <c r="L447" s="55" t="s">
        <v>362</v>
      </c>
    </row>
    <row r="448" spans="2:12" ht="51">
      <c r="B448" s="55">
        <v>93141506</v>
      </c>
      <c r="C448" s="55" t="s">
        <v>460</v>
      </c>
      <c r="D448" s="55" t="s">
        <v>16</v>
      </c>
      <c r="E448" s="55" t="s">
        <v>18</v>
      </c>
      <c r="F448" s="55" t="s">
        <v>287</v>
      </c>
      <c r="G448" s="55" t="s">
        <v>370</v>
      </c>
      <c r="H448" s="63">
        <v>1140996294</v>
      </c>
      <c r="I448" s="63">
        <f t="shared" si="11"/>
        <v>1140996294</v>
      </c>
      <c r="J448" s="62" t="s">
        <v>50</v>
      </c>
      <c r="K448" s="61" t="s">
        <v>22</v>
      </c>
      <c r="L448" s="55" t="s">
        <v>362</v>
      </c>
    </row>
    <row r="449" spans="2:12" ht="51">
      <c r="B449" s="55">
        <v>93141506</v>
      </c>
      <c r="C449" s="55" t="s">
        <v>461</v>
      </c>
      <c r="D449" s="55" t="s">
        <v>16</v>
      </c>
      <c r="E449" s="55" t="s">
        <v>18</v>
      </c>
      <c r="F449" s="55" t="s">
        <v>287</v>
      </c>
      <c r="G449" s="55" t="s">
        <v>370</v>
      </c>
      <c r="H449" s="63">
        <v>455105466</v>
      </c>
      <c r="I449" s="63">
        <f t="shared" si="11"/>
        <v>455105466</v>
      </c>
      <c r="J449" s="62" t="s">
        <v>50</v>
      </c>
      <c r="K449" s="61" t="s">
        <v>22</v>
      </c>
      <c r="L449" s="55" t="s">
        <v>362</v>
      </c>
    </row>
    <row r="450" spans="2:12" ht="51">
      <c r="B450" s="55">
        <v>93141506</v>
      </c>
      <c r="C450" s="55" t="s">
        <v>462</v>
      </c>
      <c r="D450" s="55" t="s">
        <v>16</v>
      </c>
      <c r="E450" s="55" t="s">
        <v>18</v>
      </c>
      <c r="F450" s="55" t="s">
        <v>287</v>
      </c>
      <c r="G450" s="55" t="s">
        <v>370</v>
      </c>
      <c r="H450" s="63">
        <v>455690853</v>
      </c>
      <c r="I450" s="63">
        <f t="shared" si="11"/>
        <v>455690853</v>
      </c>
      <c r="J450" s="62" t="s">
        <v>50</v>
      </c>
      <c r="K450" s="61" t="s">
        <v>22</v>
      </c>
      <c r="L450" s="55" t="s">
        <v>362</v>
      </c>
    </row>
    <row r="451" spans="2:12" ht="51">
      <c r="B451" s="55">
        <v>93141506</v>
      </c>
      <c r="C451" s="55" t="s">
        <v>463</v>
      </c>
      <c r="D451" s="55" t="s">
        <v>16</v>
      </c>
      <c r="E451" s="55" t="s">
        <v>18</v>
      </c>
      <c r="F451" s="55" t="s">
        <v>287</v>
      </c>
      <c r="G451" s="55" t="s">
        <v>370</v>
      </c>
      <c r="H451" s="63">
        <v>319393368</v>
      </c>
      <c r="I451" s="63">
        <f t="shared" si="11"/>
        <v>319393368</v>
      </c>
      <c r="J451" s="62" t="s">
        <v>50</v>
      </c>
      <c r="K451" s="61" t="s">
        <v>22</v>
      </c>
      <c r="L451" s="55" t="s">
        <v>362</v>
      </c>
    </row>
    <row r="452" spans="2:12" ht="51">
      <c r="B452" s="55">
        <v>93141506</v>
      </c>
      <c r="C452" s="55" t="s">
        <v>464</v>
      </c>
      <c r="D452" s="55" t="s">
        <v>16</v>
      </c>
      <c r="E452" s="55" t="s">
        <v>18</v>
      </c>
      <c r="F452" s="55" t="s">
        <v>287</v>
      </c>
      <c r="G452" s="55" t="s">
        <v>370</v>
      </c>
      <c r="H452" s="63">
        <v>456276240</v>
      </c>
      <c r="I452" s="63">
        <f t="shared" si="11"/>
        <v>456276240</v>
      </c>
      <c r="J452" s="62" t="s">
        <v>50</v>
      </c>
      <c r="K452" s="61" t="s">
        <v>22</v>
      </c>
      <c r="L452" s="55" t="s">
        <v>362</v>
      </c>
    </row>
    <row r="453" spans="2:12" ht="51">
      <c r="B453" s="55">
        <v>93141506</v>
      </c>
      <c r="C453" s="55" t="s">
        <v>465</v>
      </c>
      <c r="D453" s="55" t="s">
        <v>16</v>
      </c>
      <c r="E453" s="55" t="s">
        <v>18</v>
      </c>
      <c r="F453" s="55" t="s">
        <v>287</v>
      </c>
      <c r="G453" s="55" t="s">
        <v>370</v>
      </c>
      <c r="H453" s="63">
        <v>528809958</v>
      </c>
      <c r="I453" s="63">
        <f t="shared" si="11"/>
        <v>528809958</v>
      </c>
      <c r="J453" s="62" t="s">
        <v>50</v>
      </c>
      <c r="K453" s="61" t="s">
        <v>22</v>
      </c>
      <c r="L453" s="55" t="s">
        <v>362</v>
      </c>
    </row>
    <row r="454" spans="2:12" ht="51">
      <c r="B454" s="55">
        <v>93141506</v>
      </c>
      <c r="C454" s="55" t="s">
        <v>466</v>
      </c>
      <c r="D454" s="55" t="s">
        <v>16</v>
      </c>
      <c r="E454" s="55" t="s">
        <v>18</v>
      </c>
      <c r="F454" s="55" t="s">
        <v>341</v>
      </c>
      <c r="G454" s="55" t="s">
        <v>370</v>
      </c>
      <c r="H454" s="63">
        <v>456276240</v>
      </c>
      <c r="I454" s="63">
        <f t="shared" si="11"/>
        <v>456276240</v>
      </c>
      <c r="J454" s="62" t="s">
        <v>50</v>
      </c>
      <c r="K454" s="61" t="s">
        <v>22</v>
      </c>
      <c r="L454" s="55" t="s">
        <v>362</v>
      </c>
    </row>
    <row r="455" spans="2:12" ht="51">
      <c r="B455" s="55">
        <v>93141506</v>
      </c>
      <c r="C455" s="55" t="s">
        <v>467</v>
      </c>
      <c r="D455" s="55" t="s">
        <v>16</v>
      </c>
      <c r="E455" s="55" t="s">
        <v>18</v>
      </c>
      <c r="F455" s="55" t="s">
        <v>287</v>
      </c>
      <c r="G455" s="55" t="s">
        <v>370</v>
      </c>
      <c r="H455" s="63">
        <v>150921306</v>
      </c>
      <c r="I455" s="63">
        <f t="shared" si="11"/>
        <v>150921306</v>
      </c>
      <c r="J455" s="62" t="s">
        <v>50</v>
      </c>
      <c r="K455" s="61" t="s">
        <v>22</v>
      </c>
      <c r="L455" s="55" t="s">
        <v>362</v>
      </c>
    </row>
    <row r="456" spans="2:12" ht="51">
      <c r="B456" s="55">
        <v>93141506</v>
      </c>
      <c r="C456" s="55" t="s">
        <v>468</v>
      </c>
      <c r="D456" s="55" t="s">
        <v>16</v>
      </c>
      <c r="E456" s="55" t="s">
        <v>18</v>
      </c>
      <c r="F456" s="55" t="s">
        <v>287</v>
      </c>
      <c r="G456" s="55" t="s">
        <v>370</v>
      </c>
      <c r="H456" s="63">
        <v>460373949</v>
      </c>
      <c r="I456" s="63">
        <f t="shared" si="11"/>
        <v>460373949</v>
      </c>
      <c r="J456" s="62" t="s">
        <v>50</v>
      </c>
      <c r="K456" s="61" t="s">
        <v>22</v>
      </c>
      <c r="L456" s="55" t="s">
        <v>362</v>
      </c>
    </row>
    <row r="457" spans="2:12" ht="51">
      <c r="B457" s="55">
        <v>93141506</v>
      </c>
      <c r="C457" s="55" t="s">
        <v>469</v>
      </c>
      <c r="D457" s="55" t="s">
        <v>16</v>
      </c>
      <c r="E457" s="55" t="s">
        <v>18</v>
      </c>
      <c r="F457" s="55" t="s">
        <v>287</v>
      </c>
      <c r="G457" s="55" t="s">
        <v>370</v>
      </c>
      <c r="H457" s="63">
        <v>225211185</v>
      </c>
      <c r="I457" s="63">
        <f t="shared" si="11"/>
        <v>225211185</v>
      </c>
      <c r="J457" s="62" t="s">
        <v>50</v>
      </c>
      <c r="K457" s="61" t="s">
        <v>22</v>
      </c>
      <c r="L457" s="55" t="s">
        <v>362</v>
      </c>
    </row>
    <row r="458" spans="2:12" ht="51">
      <c r="B458" s="55">
        <v>93141506</v>
      </c>
      <c r="C458" s="55" t="s">
        <v>470</v>
      </c>
      <c r="D458" s="55" t="s">
        <v>16</v>
      </c>
      <c r="E458" s="55" t="s">
        <v>18</v>
      </c>
      <c r="F458" s="55" t="s">
        <v>287</v>
      </c>
      <c r="G458" s="55" t="s">
        <v>370</v>
      </c>
      <c r="H458" s="63">
        <v>788927526</v>
      </c>
      <c r="I458" s="63">
        <f t="shared" si="11"/>
        <v>788927526</v>
      </c>
      <c r="J458" s="62" t="s">
        <v>50</v>
      </c>
      <c r="K458" s="61" t="s">
        <v>22</v>
      </c>
      <c r="L458" s="55" t="s">
        <v>362</v>
      </c>
    </row>
    <row r="459" spans="2:12" ht="51">
      <c r="B459" s="55">
        <v>93141506</v>
      </c>
      <c r="C459" s="55" t="s">
        <v>471</v>
      </c>
      <c r="D459" s="55" t="s">
        <v>16</v>
      </c>
      <c r="E459" s="55" t="s">
        <v>18</v>
      </c>
      <c r="F459" s="55" t="s">
        <v>287</v>
      </c>
      <c r="G459" s="55" t="s">
        <v>370</v>
      </c>
      <c r="H459" s="63">
        <v>455105466</v>
      </c>
      <c r="I459" s="63">
        <f t="shared" si="11"/>
        <v>455105466</v>
      </c>
      <c r="J459" s="62" t="s">
        <v>50</v>
      </c>
      <c r="K459" s="61" t="s">
        <v>22</v>
      </c>
      <c r="L459" s="55" t="s">
        <v>362</v>
      </c>
    </row>
    <row r="460" spans="2:12" ht="76.5">
      <c r="B460" s="55">
        <v>93141506</v>
      </c>
      <c r="C460" s="55" t="s">
        <v>472</v>
      </c>
      <c r="D460" s="55" t="s">
        <v>16</v>
      </c>
      <c r="E460" s="55" t="s">
        <v>18</v>
      </c>
      <c r="F460" s="55" t="s">
        <v>287</v>
      </c>
      <c r="G460" s="55" t="s">
        <v>370</v>
      </c>
      <c r="H460" s="63">
        <v>3926033775</v>
      </c>
      <c r="I460" s="63">
        <f t="shared" si="11"/>
        <v>3926033775</v>
      </c>
      <c r="J460" s="62" t="s">
        <v>50</v>
      </c>
      <c r="K460" s="61" t="s">
        <v>22</v>
      </c>
      <c r="L460" s="55" t="s">
        <v>362</v>
      </c>
    </row>
    <row r="461" spans="2:12" ht="51">
      <c r="B461" s="55">
        <v>93141506</v>
      </c>
      <c r="C461" s="55" t="s">
        <v>473</v>
      </c>
      <c r="D461" s="55" t="s">
        <v>16</v>
      </c>
      <c r="E461" s="55" t="s">
        <v>18</v>
      </c>
      <c r="F461" s="55" t="s">
        <v>341</v>
      </c>
      <c r="G461" s="55" t="s">
        <v>370</v>
      </c>
      <c r="H461" s="63">
        <v>160872885</v>
      </c>
      <c r="I461" s="63">
        <f t="shared" si="11"/>
        <v>160872885</v>
      </c>
      <c r="J461" s="62" t="s">
        <v>50</v>
      </c>
      <c r="K461" s="61" t="s">
        <v>22</v>
      </c>
      <c r="L461" s="55" t="s">
        <v>362</v>
      </c>
    </row>
    <row r="462" spans="2:12" ht="51">
      <c r="B462" s="55">
        <v>93141506</v>
      </c>
      <c r="C462" s="55" t="s">
        <v>474</v>
      </c>
      <c r="D462" s="55" t="s">
        <v>16</v>
      </c>
      <c r="E462" s="55" t="s">
        <v>18</v>
      </c>
      <c r="F462" s="55" t="s">
        <v>287</v>
      </c>
      <c r="G462" s="55" t="s">
        <v>370</v>
      </c>
      <c r="H462" s="63">
        <v>456276240</v>
      </c>
      <c r="I462" s="63">
        <f t="shared" si="11"/>
        <v>456276240</v>
      </c>
      <c r="J462" s="62" t="s">
        <v>50</v>
      </c>
      <c r="K462" s="61" t="s">
        <v>22</v>
      </c>
      <c r="L462" s="55" t="s">
        <v>362</v>
      </c>
    </row>
    <row r="463" spans="2:12" ht="51">
      <c r="B463" s="55">
        <v>93141506</v>
      </c>
      <c r="C463" s="55" t="s">
        <v>475</v>
      </c>
      <c r="D463" s="55" t="s">
        <v>16</v>
      </c>
      <c r="E463" s="55" t="s">
        <v>18</v>
      </c>
      <c r="F463" s="55" t="s">
        <v>287</v>
      </c>
      <c r="G463" s="55" t="s">
        <v>370</v>
      </c>
      <c r="H463" s="63">
        <v>456276240</v>
      </c>
      <c r="I463" s="63">
        <f t="shared" si="11"/>
        <v>456276240</v>
      </c>
      <c r="J463" s="62" t="s">
        <v>50</v>
      </c>
      <c r="K463" s="61" t="s">
        <v>22</v>
      </c>
      <c r="L463" s="55" t="s">
        <v>362</v>
      </c>
    </row>
    <row r="464" spans="2:12" ht="51">
      <c r="B464" s="55">
        <v>93141506</v>
      </c>
      <c r="C464" s="55" t="s">
        <v>476</v>
      </c>
      <c r="D464" s="55" t="s">
        <v>16</v>
      </c>
      <c r="E464" s="55" t="s">
        <v>18</v>
      </c>
      <c r="F464" s="55" t="s">
        <v>287</v>
      </c>
      <c r="G464" s="55" t="s">
        <v>370</v>
      </c>
      <c r="H464" s="63">
        <v>456276240</v>
      </c>
      <c r="I464" s="63">
        <f t="shared" si="11"/>
        <v>456276240</v>
      </c>
      <c r="J464" s="62" t="s">
        <v>50</v>
      </c>
      <c r="K464" s="61" t="s">
        <v>22</v>
      </c>
      <c r="L464" s="55" t="s">
        <v>362</v>
      </c>
    </row>
    <row r="465" spans="2:12" ht="51">
      <c r="B465" s="55">
        <v>93141506</v>
      </c>
      <c r="C465" s="55" t="s">
        <v>477</v>
      </c>
      <c r="D465" s="55" t="s">
        <v>16</v>
      </c>
      <c r="E465" s="55" t="s">
        <v>18</v>
      </c>
      <c r="F465" s="55" t="s">
        <v>287</v>
      </c>
      <c r="G465" s="55" t="s">
        <v>370</v>
      </c>
      <c r="H465" s="63">
        <v>527660892</v>
      </c>
      <c r="I465" s="63">
        <f t="shared" si="11"/>
        <v>527660892</v>
      </c>
      <c r="J465" s="62" t="s">
        <v>50</v>
      </c>
      <c r="K465" s="61" t="s">
        <v>22</v>
      </c>
      <c r="L465" s="55" t="s">
        <v>362</v>
      </c>
    </row>
    <row r="466" spans="2:12" ht="51">
      <c r="B466" s="55">
        <v>93141506</v>
      </c>
      <c r="C466" s="55" t="s">
        <v>478</v>
      </c>
      <c r="D466" s="55" t="s">
        <v>16</v>
      </c>
      <c r="E466" s="55" t="s">
        <v>18</v>
      </c>
      <c r="F466" s="55" t="s">
        <v>287</v>
      </c>
      <c r="G466" s="55" t="s">
        <v>370</v>
      </c>
      <c r="H466" s="63">
        <f>205324308+115007850</f>
        <v>320332158</v>
      </c>
      <c r="I466" s="63">
        <f t="shared" si="11"/>
        <v>320332158</v>
      </c>
      <c r="J466" s="62" t="s">
        <v>50</v>
      </c>
      <c r="K466" s="61" t="s">
        <v>22</v>
      </c>
      <c r="L466" s="55" t="s">
        <v>362</v>
      </c>
    </row>
    <row r="467" spans="2:12" ht="51">
      <c r="B467" s="55">
        <v>93141506</v>
      </c>
      <c r="C467" s="55" t="s">
        <v>479</v>
      </c>
      <c r="D467" s="55" t="s">
        <v>16</v>
      </c>
      <c r="E467" s="55" t="s">
        <v>18</v>
      </c>
      <c r="F467" s="55" t="s">
        <v>341</v>
      </c>
      <c r="G467" s="55" t="s">
        <v>370</v>
      </c>
      <c r="H467" s="63">
        <v>456276240</v>
      </c>
      <c r="I467" s="63">
        <f t="shared" si="11"/>
        <v>456276240</v>
      </c>
      <c r="J467" s="62" t="s">
        <v>50</v>
      </c>
      <c r="K467" s="61" t="s">
        <v>22</v>
      </c>
      <c r="L467" s="55" t="s">
        <v>362</v>
      </c>
    </row>
    <row r="468" spans="2:12" ht="51">
      <c r="B468" s="55">
        <v>93141506</v>
      </c>
      <c r="C468" s="55" t="s">
        <v>480</v>
      </c>
      <c r="D468" s="55" t="s">
        <v>16</v>
      </c>
      <c r="E468" s="55" t="s">
        <v>18</v>
      </c>
      <c r="F468" s="55" t="s">
        <v>287</v>
      </c>
      <c r="G468" s="55" t="s">
        <v>370</v>
      </c>
      <c r="H468" s="63">
        <v>336912696</v>
      </c>
      <c r="I468" s="63">
        <f t="shared" si="11"/>
        <v>336912696</v>
      </c>
      <c r="J468" s="62" t="s">
        <v>50</v>
      </c>
      <c r="K468" s="61" t="s">
        <v>22</v>
      </c>
      <c r="L468" s="55" t="s">
        <v>362</v>
      </c>
    </row>
    <row r="469" spans="2:12" ht="51">
      <c r="B469" s="55">
        <v>93141506</v>
      </c>
      <c r="C469" s="55" t="s">
        <v>997</v>
      </c>
      <c r="D469" s="55" t="s">
        <v>16</v>
      </c>
      <c r="E469" s="55" t="s">
        <v>18</v>
      </c>
      <c r="F469" s="55" t="s">
        <v>287</v>
      </c>
      <c r="G469" s="55" t="s">
        <v>370</v>
      </c>
      <c r="H469" s="63">
        <v>150921306</v>
      </c>
      <c r="I469" s="63">
        <f t="shared" si="11"/>
        <v>150921306</v>
      </c>
      <c r="J469" s="62" t="s">
        <v>50</v>
      </c>
      <c r="K469" s="61" t="s">
        <v>22</v>
      </c>
      <c r="L469" s="55" t="s">
        <v>362</v>
      </c>
    </row>
    <row r="470" spans="2:12" ht="51">
      <c r="B470" s="55">
        <v>93141506</v>
      </c>
      <c r="C470" s="55" t="s">
        <v>481</v>
      </c>
      <c r="D470" s="55" t="s">
        <v>16</v>
      </c>
      <c r="E470" s="55" t="s">
        <v>18</v>
      </c>
      <c r="F470" s="55" t="s">
        <v>287</v>
      </c>
      <c r="G470" s="55" t="s">
        <v>370</v>
      </c>
      <c r="H470" s="63">
        <v>456276240</v>
      </c>
      <c r="I470" s="63">
        <f t="shared" si="11"/>
        <v>456276240</v>
      </c>
      <c r="J470" s="62" t="s">
        <v>50</v>
      </c>
      <c r="K470" s="61" t="s">
        <v>22</v>
      </c>
      <c r="L470" s="55" t="s">
        <v>362</v>
      </c>
    </row>
    <row r="471" spans="2:12" ht="51">
      <c r="B471" s="55">
        <v>93141506</v>
      </c>
      <c r="C471" s="55" t="s">
        <v>482</v>
      </c>
      <c r="D471" s="55" t="s">
        <v>16</v>
      </c>
      <c r="E471" s="55" t="s">
        <v>18</v>
      </c>
      <c r="F471" s="55" t="s">
        <v>287</v>
      </c>
      <c r="G471" s="55" t="s">
        <v>370</v>
      </c>
      <c r="H471" s="63">
        <v>336912696</v>
      </c>
      <c r="I471" s="63">
        <f t="shared" si="11"/>
        <v>336912696</v>
      </c>
      <c r="J471" s="62" t="s">
        <v>50</v>
      </c>
      <c r="K471" s="61" t="s">
        <v>22</v>
      </c>
      <c r="L471" s="55" t="s">
        <v>362</v>
      </c>
    </row>
    <row r="472" spans="2:12" ht="51">
      <c r="B472" s="55">
        <v>93141506</v>
      </c>
      <c r="C472" s="55" t="s">
        <v>998</v>
      </c>
      <c r="D472" s="55" t="s">
        <v>16</v>
      </c>
      <c r="E472" s="55" t="s">
        <v>18</v>
      </c>
      <c r="F472" s="55" t="s">
        <v>287</v>
      </c>
      <c r="G472" s="55" t="s">
        <v>370</v>
      </c>
      <c r="H472" s="63">
        <v>161848530</v>
      </c>
      <c r="I472" s="63">
        <f t="shared" si="11"/>
        <v>161848530</v>
      </c>
      <c r="J472" s="62" t="s">
        <v>50</v>
      </c>
      <c r="K472" s="61" t="s">
        <v>22</v>
      </c>
      <c r="L472" s="55" t="s">
        <v>362</v>
      </c>
    </row>
    <row r="473" spans="2:12" ht="51">
      <c r="B473" s="55">
        <v>93141506</v>
      </c>
      <c r="C473" s="55" t="s">
        <v>483</v>
      </c>
      <c r="D473" s="55" t="s">
        <v>16</v>
      </c>
      <c r="E473" s="55" t="s">
        <v>18</v>
      </c>
      <c r="F473" s="55" t="s">
        <v>287</v>
      </c>
      <c r="G473" s="55" t="s">
        <v>370</v>
      </c>
      <c r="H473" s="63">
        <v>1711774206</v>
      </c>
      <c r="I473" s="63">
        <f t="shared" si="11"/>
        <v>1711774206</v>
      </c>
      <c r="J473" s="62" t="s">
        <v>50</v>
      </c>
      <c r="K473" s="61" t="s">
        <v>22</v>
      </c>
      <c r="L473" s="55" t="s">
        <v>362</v>
      </c>
    </row>
    <row r="474" spans="2:12" ht="51">
      <c r="B474" s="55">
        <v>93141506</v>
      </c>
      <c r="C474" s="55" t="s">
        <v>484</v>
      </c>
      <c r="D474" s="55" t="s">
        <v>16</v>
      </c>
      <c r="E474" s="55" t="s">
        <v>18</v>
      </c>
      <c r="F474" s="55" t="s">
        <v>287</v>
      </c>
      <c r="G474" s="55" t="s">
        <v>370</v>
      </c>
      <c r="H474" s="63">
        <v>961730172</v>
      </c>
      <c r="I474" s="63">
        <f t="shared" si="11"/>
        <v>961730172</v>
      </c>
      <c r="J474" s="62" t="s">
        <v>50</v>
      </c>
      <c r="K474" s="61" t="s">
        <v>22</v>
      </c>
      <c r="L474" s="55" t="s">
        <v>362</v>
      </c>
    </row>
    <row r="475" spans="2:12" ht="51">
      <c r="B475" s="55">
        <v>86101810</v>
      </c>
      <c r="C475" s="55" t="s">
        <v>1505</v>
      </c>
      <c r="D475" s="55" t="s">
        <v>16</v>
      </c>
      <c r="E475" s="55" t="s">
        <v>27</v>
      </c>
      <c r="F475" s="55" t="s">
        <v>341</v>
      </c>
      <c r="G475" s="55" t="s">
        <v>26</v>
      </c>
      <c r="H475" s="64">
        <f>130978704+166978704</f>
        <v>297957408</v>
      </c>
      <c r="I475" s="63">
        <f>H475</f>
        <v>297957408</v>
      </c>
      <c r="J475" s="62" t="s">
        <v>50</v>
      </c>
      <c r="K475" s="61" t="s">
        <v>22</v>
      </c>
      <c r="L475" s="55" t="s">
        <v>362</v>
      </c>
    </row>
    <row r="476" spans="2:12" ht="76.5">
      <c r="B476" s="55">
        <v>93141506</v>
      </c>
      <c r="C476" s="55" t="s">
        <v>999</v>
      </c>
      <c r="D476" s="55" t="s">
        <v>16</v>
      </c>
      <c r="E476" s="55" t="s">
        <v>18</v>
      </c>
      <c r="F476" s="55" t="s">
        <v>287</v>
      </c>
      <c r="G476" s="55" t="s">
        <v>370</v>
      </c>
      <c r="H476" s="63">
        <v>3515929173</v>
      </c>
      <c r="I476" s="63">
        <f>H476</f>
        <v>3515929173</v>
      </c>
      <c r="J476" s="62" t="s">
        <v>50</v>
      </c>
      <c r="K476" s="61" t="s">
        <v>22</v>
      </c>
      <c r="L476" s="55" t="s">
        <v>362</v>
      </c>
    </row>
    <row r="477" spans="2:12" ht="51">
      <c r="B477" s="55">
        <v>80121601</v>
      </c>
      <c r="C477" s="55" t="s">
        <v>1095</v>
      </c>
      <c r="D477" s="55" t="s">
        <v>19</v>
      </c>
      <c r="E477" s="55" t="s">
        <v>18</v>
      </c>
      <c r="F477" s="55" t="s">
        <v>341</v>
      </c>
      <c r="G477" s="55" t="s">
        <v>26</v>
      </c>
      <c r="H477" s="64">
        <v>55200000</v>
      </c>
      <c r="I477" s="63">
        <f>H477</f>
        <v>55200000</v>
      </c>
      <c r="J477" s="62" t="s">
        <v>50</v>
      </c>
      <c r="K477" s="61" t="s">
        <v>22</v>
      </c>
      <c r="L477" s="55" t="s">
        <v>362</v>
      </c>
    </row>
    <row r="478" spans="2:12" ht="63.75">
      <c r="B478" s="55">
        <v>86121600</v>
      </c>
      <c r="C478" s="55" t="s">
        <v>1506</v>
      </c>
      <c r="D478" s="55" t="s">
        <v>259</v>
      </c>
      <c r="E478" s="55" t="s">
        <v>1507</v>
      </c>
      <c r="F478" s="55" t="s">
        <v>1508</v>
      </c>
      <c r="G478" s="55" t="s">
        <v>26</v>
      </c>
      <c r="H478" s="64">
        <v>36268822</v>
      </c>
      <c r="I478" s="63">
        <f>H478</f>
        <v>36268822</v>
      </c>
      <c r="J478" s="62" t="s">
        <v>50</v>
      </c>
      <c r="K478" s="61" t="s">
        <v>22</v>
      </c>
      <c r="L478" s="55" t="s">
        <v>362</v>
      </c>
    </row>
    <row r="479" spans="2:12" ht="51">
      <c r="B479" s="55">
        <v>80121601</v>
      </c>
      <c r="C479" s="37" t="s">
        <v>1509</v>
      </c>
      <c r="D479" s="55" t="s">
        <v>324</v>
      </c>
      <c r="E479" s="55" t="s">
        <v>35</v>
      </c>
      <c r="F479" s="55" t="s">
        <v>341</v>
      </c>
      <c r="G479" s="55" t="s">
        <v>26</v>
      </c>
      <c r="H479" s="64">
        <v>2256449450</v>
      </c>
      <c r="I479" s="63">
        <f>H479</f>
        <v>2256449450</v>
      </c>
      <c r="J479" s="62" t="s">
        <v>50</v>
      </c>
      <c r="K479" s="61" t="s">
        <v>22</v>
      </c>
      <c r="L479" s="55" t="s">
        <v>362</v>
      </c>
    </row>
    <row r="480" spans="2:12" ht="63.75">
      <c r="B480" s="36">
        <v>93141514</v>
      </c>
      <c r="C480" s="36" t="s">
        <v>485</v>
      </c>
      <c r="D480" s="65" t="s">
        <v>1086</v>
      </c>
      <c r="E480" s="36" t="s">
        <v>17</v>
      </c>
      <c r="F480" s="36" t="s">
        <v>486</v>
      </c>
      <c r="G480" s="36" t="s">
        <v>26</v>
      </c>
      <c r="H480" s="102">
        <v>380000000</v>
      </c>
      <c r="I480" s="102">
        <v>380000000</v>
      </c>
      <c r="J480" s="36" t="s">
        <v>185</v>
      </c>
      <c r="K480" s="36" t="s">
        <v>185</v>
      </c>
      <c r="L480" s="36" t="s">
        <v>1510</v>
      </c>
    </row>
    <row r="481" spans="2:12" ht="63.75">
      <c r="B481" s="36">
        <v>50111500</v>
      </c>
      <c r="C481" s="55" t="s">
        <v>487</v>
      </c>
      <c r="D481" s="55" t="s">
        <v>60</v>
      </c>
      <c r="E481" s="55" t="s">
        <v>488</v>
      </c>
      <c r="F481" s="55" t="s">
        <v>489</v>
      </c>
      <c r="G481" s="55" t="s">
        <v>26</v>
      </c>
      <c r="H481" s="189">
        <v>12745301328</v>
      </c>
      <c r="I481" s="189">
        <v>12745301328</v>
      </c>
      <c r="J481" s="55" t="s">
        <v>87</v>
      </c>
      <c r="K481" s="55" t="s">
        <v>22</v>
      </c>
      <c r="L481" s="55" t="s">
        <v>1141</v>
      </c>
    </row>
    <row r="482" spans="2:12" ht="63.75">
      <c r="B482" s="36">
        <v>50111500</v>
      </c>
      <c r="C482" s="55" t="s">
        <v>487</v>
      </c>
      <c r="D482" s="55" t="s">
        <v>55</v>
      </c>
      <c r="E482" s="55" t="s">
        <v>491</v>
      </c>
      <c r="F482" s="55" t="s">
        <v>489</v>
      </c>
      <c r="G482" s="55" t="s">
        <v>26</v>
      </c>
      <c r="H482" s="189">
        <v>15232189392</v>
      </c>
      <c r="I482" s="189">
        <v>15232189392</v>
      </c>
      <c r="J482" s="55" t="s">
        <v>87</v>
      </c>
      <c r="K482" s="55" t="s">
        <v>22</v>
      </c>
      <c r="L482" s="55" t="s">
        <v>1141</v>
      </c>
    </row>
    <row r="483" spans="2:12" ht="63.75">
      <c r="B483" s="36">
        <v>85151500</v>
      </c>
      <c r="C483" s="55" t="s">
        <v>492</v>
      </c>
      <c r="D483" s="55" t="s">
        <v>60</v>
      </c>
      <c r="E483" s="55" t="s">
        <v>493</v>
      </c>
      <c r="F483" s="55" t="s">
        <v>494</v>
      </c>
      <c r="G483" s="55" t="s">
        <v>26</v>
      </c>
      <c r="H483" s="189">
        <v>2289054781</v>
      </c>
      <c r="I483" s="189">
        <v>2289054781</v>
      </c>
      <c r="J483" s="55" t="s">
        <v>87</v>
      </c>
      <c r="K483" s="55" t="s">
        <v>22</v>
      </c>
      <c r="L483" s="55" t="s">
        <v>1141</v>
      </c>
    </row>
    <row r="484" spans="2:12" ht="89.25">
      <c r="B484" s="36">
        <v>85151600</v>
      </c>
      <c r="C484" s="159" t="s">
        <v>497</v>
      </c>
      <c r="D484" s="55" t="s">
        <v>52</v>
      </c>
      <c r="E484" s="55" t="s">
        <v>27</v>
      </c>
      <c r="F484" s="55" t="s">
        <v>498</v>
      </c>
      <c r="G484" s="55" t="s">
        <v>26</v>
      </c>
      <c r="H484" s="189">
        <v>1940394766</v>
      </c>
      <c r="I484" s="189">
        <v>1940394766</v>
      </c>
      <c r="J484" s="55" t="s">
        <v>87</v>
      </c>
      <c r="K484" s="55" t="s">
        <v>22</v>
      </c>
      <c r="L484" s="55" t="s">
        <v>1141</v>
      </c>
    </row>
    <row r="485" spans="2:12" ht="63.75">
      <c r="B485" s="36">
        <v>10151500</v>
      </c>
      <c r="C485" s="159" t="s">
        <v>499</v>
      </c>
      <c r="D485" s="55" t="s">
        <v>52</v>
      </c>
      <c r="E485" s="55" t="s">
        <v>43</v>
      </c>
      <c r="F485" s="55" t="s">
        <v>45</v>
      </c>
      <c r="G485" s="55" t="s">
        <v>26</v>
      </c>
      <c r="H485" s="189">
        <v>42899318</v>
      </c>
      <c r="I485" s="189">
        <v>42899318</v>
      </c>
      <c r="J485" s="55" t="s">
        <v>87</v>
      </c>
      <c r="K485" s="55" t="s">
        <v>22</v>
      </c>
      <c r="L485" s="55" t="s">
        <v>1141</v>
      </c>
    </row>
    <row r="486" spans="2:12" ht="63.75">
      <c r="B486" s="36">
        <v>85151603</v>
      </c>
      <c r="C486" s="55" t="s">
        <v>912</v>
      </c>
      <c r="D486" s="55" t="s">
        <v>55</v>
      </c>
      <c r="E486" s="55" t="s">
        <v>43</v>
      </c>
      <c r="F486" s="55" t="s">
        <v>498</v>
      </c>
      <c r="G486" s="55" t="s">
        <v>144</v>
      </c>
      <c r="H486" s="189">
        <v>19298700</v>
      </c>
      <c r="I486" s="189">
        <v>19298700</v>
      </c>
      <c r="J486" s="55" t="s">
        <v>87</v>
      </c>
      <c r="K486" s="55" t="s">
        <v>22</v>
      </c>
      <c r="L486" s="55" t="s">
        <v>1141</v>
      </c>
    </row>
    <row r="487" spans="2:12" ht="63.75">
      <c r="B487" s="36">
        <v>85151603</v>
      </c>
      <c r="C487" s="55" t="s">
        <v>1511</v>
      </c>
      <c r="D487" s="55" t="s">
        <v>55</v>
      </c>
      <c r="E487" s="55" t="s">
        <v>43</v>
      </c>
      <c r="F487" s="55" t="s">
        <v>498</v>
      </c>
      <c r="G487" s="55" t="s">
        <v>144</v>
      </c>
      <c r="H487" s="189">
        <v>10258560</v>
      </c>
      <c r="I487" s="189">
        <v>10258560</v>
      </c>
      <c r="J487" s="55" t="s">
        <v>87</v>
      </c>
      <c r="K487" s="55" t="s">
        <v>22</v>
      </c>
      <c r="L487" s="55" t="s">
        <v>1141</v>
      </c>
    </row>
    <row r="488" spans="2:12" ht="63.75">
      <c r="B488" s="36">
        <v>85151603</v>
      </c>
      <c r="C488" s="55" t="s">
        <v>923</v>
      </c>
      <c r="D488" s="55" t="s">
        <v>55</v>
      </c>
      <c r="E488" s="55" t="s">
        <v>43</v>
      </c>
      <c r="F488" s="55" t="s">
        <v>498</v>
      </c>
      <c r="G488" s="55" t="s">
        <v>144</v>
      </c>
      <c r="H488" s="189">
        <v>17531550</v>
      </c>
      <c r="I488" s="189">
        <v>17531550</v>
      </c>
      <c r="J488" s="55" t="s">
        <v>87</v>
      </c>
      <c r="K488" s="55" t="s">
        <v>22</v>
      </c>
      <c r="L488" s="55" t="s">
        <v>1141</v>
      </c>
    </row>
    <row r="489" spans="2:12" ht="63.75">
      <c r="B489" s="36">
        <v>85151603</v>
      </c>
      <c r="C489" s="55" t="s">
        <v>1512</v>
      </c>
      <c r="D489" s="55" t="s">
        <v>55</v>
      </c>
      <c r="E489" s="55" t="s">
        <v>43</v>
      </c>
      <c r="F489" s="55" t="s">
        <v>498</v>
      </c>
      <c r="G489" s="55" t="s">
        <v>144</v>
      </c>
      <c r="H489" s="189">
        <v>14362500</v>
      </c>
      <c r="I489" s="189">
        <v>14362500</v>
      </c>
      <c r="J489" s="55" t="s">
        <v>87</v>
      </c>
      <c r="K489" s="55" t="s">
        <v>22</v>
      </c>
      <c r="L489" s="55" t="s">
        <v>1141</v>
      </c>
    </row>
    <row r="490" spans="2:12" ht="63.75">
      <c r="B490" s="36">
        <v>85151603</v>
      </c>
      <c r="C490" s="55" t="s">
        <v>1513</v>
      </c>
      <c r="D490" s="55" t="s">
        <v>55</v>
      </c>
      <c r="E490" s="55" t="s">
        <v>43</v>
      </c>
      <c r="F490" s="55" t="s">
        <v>498</v>
      </c>
      <c r="G490" s="55" t="s">
        <v>144</v>
      </c>
      <c r="H490" s="189">
        <v>11553800</v>
      </c>
      <c r="I490" s="189">
        <v>11553800</v>
      </c>
      <c r="J490" s="55" t="s">
        <v>87</v>
      </c>
      <c r="K490" s="55" t="s">
        <v>22</v>
      </c>
      <c r="L490" s="55" t="s">
        <v>1141</v>
      </c>
    </row>
    <row r="491" spans="2:12" ht="63.75">
      <c r="B491" s="36">
        <v>85151603</v>
      </c>
      <c r="C491" s="55" t="s">
        <v>1514</v>
      </c>
      <c r="D491" s="55" t="s">
        <v>46</v>
      </c>
      <c r="E491" s="55" t="s">
        <v>43</v>
      </c>
      <c r="F491" s="55" t="s">
        <v>498</v>
      </c>
      <c r="G491" s="55" t="s">
        <v>144</v>
      </c>
      <c r="H491" s="189">
        <v>13045150</v>
      </c>
      <c r="I491" s="189">
        <v>13045150</v>
      </c>
      <c r="J491" s="55" t="s">
        <v>87</v>
      </c>
      <c r="K491" s="55" t="s">
        <v>22</v>
      </c>
      <c r="L491" s="55" t="s">
        <v>1141</v>
      </c>
    </row>
    <row r="492" spans="2:12" ht="63.75">
      <c r="B492" s="36">
        <v>85151603</v>
      </c>
      <c r="C492" s="55" t="s">
        <v>1515</v>
      </c>
      <c r="D492" s="55" t="s">
        <v>55</v>
      </c>
      <c r="E492" s="55" t="s">
        <v>43</v>
      </c>
      <c r="F492" s="55" t="s">
        <v>498</v>
      </c>
      <c r="G492" s="55" t="s">
        <v>144</v>
      </c>
      <c r="H492" s="189">
        <v>13766600</v>
      </c>
      <c r="I492" s="189">
        <f>+H492</f>
        <v>13766600</v>
      </c>
      <c r="J492" s="55" t="s">
        <v>87</v>
      </c>
      <c r="K492" s="55" t="s">
        <v>22</v>
      </c>
      <c r="L492" s="55" t="s">
        <v>1141</v>
      </c>
    </row>
    <row r="493" spans="2:12" ht="63.75">
      <c r="B493" s="36">
        <v>85151603</v>
      </c>
      <c r="C493" s="55" t="s">
        <v>1516</v>
      </c>
      <c r="D493" s="55" t="s">
        <v>55</v>
      </c>
      <c r="E493" s="55" t="s">
        <v>1517</v>
      </c>
      <c r="F493" s="55" t="s">
        <v>498</v>
      </c>
      <c r="G493" s="55" t="s">
        <v>144</v>
      </c>
      <c r="H493" s="189">
        <v>42283300</v>
      </c>
      <c r="I493" s="189">
        <v>42283300</v>
      </c>
      <c r="J493" s="55" t="s">
        <v>87</v>
      </c>
      <c r="K493" s="55" t="s">
        <v>22</v>
      </c>
      <c r="L493" s="55" t="s">
        <v>1141</v>
      </c>
    </row>
    <row r="494" spans="2:12" ht="63.75">
      <c r="B494" s="36">
        <v>85151603</v>
      </c>
      <c r="C494" s="55" t="s">
        <v>1518</v>
      </c>
      <c r="D494" s="55" t="s">
        <v>55</v>
      </c>
      <c r="E494" s="55" t="s">
        <v>1519</v>
      </c>
      <c r="F494" s="55" t="s">
        <v>498</v>
      </c>
      <c r="G494" s="55" t="s">
        <v>144</v>
      </c>
      <c r="H494" s="189">
        <v>11620350</v>
      </c>
      <c r="I494" s="189">
        <v>11620350</v>
      </c>
      <c r="J494" s="55" t="s">
        <v>87</v>
      </c>
      <c r="K494" s="55" t="s">
        <v>22</v>
      </c>
      <c r="L494" s="55" t="s">
        <v>1141</v>
      </c>
    </row>
    <row r="495" spans="2:12" ht="63.75">
      <c r="B495" s="36">
        <v>85151603</v>
      </c>
      <c r="C495" s="55" t="s">
        <v>1520</v>
      </c>
      <c r="D495" s="55" t="s">
        <v>55</v>
      </c>
      <c r="E495" s="55" t="s">
        <v>1519</v>
      </c>
      <c r="F495" s="55" t="s">
        <v>498</v>
      </c>
      <c r="G495" s="55" t="s">
        <v>144</v>
      </c>
      <c r="H495" s="189">
        <v>49817350</v>
      </c>
      <c r="I495" s="189">
        <v>49817350</v>
      </c>
      <c r="J495" s="55" t="s">
        <v>87</v>
      </c>
      <c r="K495" s="55" t="s">
        <v>22</v>
      </c>
      <c r="L495" s="55" t="s">
        <v>1141</v>
      </c>
    </row>
    <row r="496" spans="2:12" ht="63.75">
      <c r="B496" s="36">
        <v>85151603</v>
      </c>
      <c r="C496" s="55" t="s">
        <v>1521</v>
      </c>
      <c r="D496" s="55" t="s">
        <v>55</v>
      </c>
      <c r="E496" s="55" t="s">
        <v>1519</v>
      </c>
      <c r="F496" s="55" t="s">
        <v>498</v>
      </c>
      <c r="G496" s="55" t="s">
        <v>144</v>
      </c>
      <c r="H496" s="189">
        <v>22201650</v>
      </c>
      <c r="I496" s="189">
        <f aca="true" t="shared" si="12" ref="I496:I531">+H496</f>
        <v>22201650</v>
      </c>
      <c r="J496" s="55" t="s">
        <v>87</v>
      </c>
      <c r="K496" s="55" t="s">
        <v>22</v>
      </c>
      <c r="L496" s="55" t="s">
        <v>1141</v>
      </c>
    </row>
    <row r="497" spans="2:12" ht="63.75">
      <c r="B497" s="36">
        <v>85151603</v>
      </c>
      <c r="C497" s="55" t="s">
        <v>1522</v>
      </c>
      <c r="D497" s="55" t="s">
        <v>55</v>
      </c>
      <c r="E497" s="55" t="s">
        <v>1519</v>
      </c>
      <c r="F497" s="55" t="s">
        <v>498</v>
      </c>
      <c r="G497" s="55" t="s">
        <v>144</v>
      </c>
      <c r="H497" s="189">
        <v>17281600</v>
      </c>
      <c r="I497" s="189">
        <f t="shared" si="12"/>
        <v>17281600</v>
      </c>
      <c r="J497" s="55" t="s">
        <v>87</v>
      </c>
      <c r="K497" s="55" t="s">
        <v>22</v>
      </c>
      <c r="L497" s="55" t="s">
        <v>1141</v>
      </c>
    </row>
    <row r="498" spans="2:12" ht="63.75">
      <c r="B498" s="36">
        <v>85151603</v>
      </c>
      <c r="C498" s="55" t="s">
        <v>1522</v>
      </c>
      <c r="D498" s="55" t="s">
        <v>1394</v>
      </c>
      <c r="E498" s="55" t="s">
        <v>1523</v>
      </c>
      <c r="F498" s="55" t="s">
        <v>498</v>
      </c>
      <c r="G498" s="55" t="s">
        <v>26</v>
      </c>
      <c r="H498" s="189">
        <v>112133625</v>
      </c>
      <c r="I498" s="189">
        <f t="shared" si="12"/>
        <v>112133625</v>
      </c>
      <c r="J498" s="55" t="s">
        <v>87</v>
      </c>
      <c r="K498" s="55" t="s">
        <v>22</v>
      </c>
      <c r="L498" s="55" t="s">
        <v>1141</v>
      </c>
    </row>
    <row r="499" spans="2:12" ht="63.75">
      <c r="B499" s="36">
        <v>85151603</v>
      </c>
      <c r="C499" s="55" t="s">
        <v>1524</v>
      </c>
      <c r="D499" s="55" t="s">
        <v>1394</v>
      </c>
      <c r="E499" s="55" t="s">
        <v>1523</v>
      </c>
      <c r="F499" s="55" t="s">
        <v>498</v>
      </c>
      <c r="G499" s="55" t="s">
        <v>26</v>
      </c>
      <c r="H499" s="189">
        <v>142826625</v>
      </c>
      <c r="I499" s="189">
        <f t="shared" si="12"/>
        <v>142826625</v>
      </c>
      <c r="J499" s="55" t="s">
        <v>87</v>
      </c>
      <c r="K499" s="55" t="s">
        <v>22</v>
      </c>
      <c r="L499" s="55" t="s">
        <v>1141</v>
      </c>
    </row>
    <row r="500" spans="2:12" ht="63.75">
      <c r="B500" s="36">
        <v>85151603</v>
      </c>
      <c r="C500" s="55" t="s">
        <v>1518</v>
      </c>
      <c r="D500" s="55" t="s">
        <v>1394</v>
      </c>
      <c r="E500" s="55" t="s">
        <v>1523</v>
      </c>
      <c r="F500" s="55" t="s">
        <v>498</v>
      </c>
      <c r="G500" s="55" t="s">
        <v>26</v>
      </c>
      <c r="H500" s="189">
        <v>42859875</v>
      </c>
      <c r="I500" s="189">
        <f t="shared" si="12"/>
        <v>42859875</v>
      </c>
      <c r="J500" s="55" t="s">
        <v>87</v>
      </c>
      <c r="K500" s="55" t="s">
        <v>22</v>
      </c>
      <c r="L500" s="55" t="s">
        <v>1141</v>
      </c>
    </row>
    <row r="501" spans="2:12" ht="63.75">
      <c r="B501" s="36">
        <v>85151603</v>
      </c>
      <c r="C501" s="55" t="s">
        <v>1511</v>
      </c>
      <c r="D501" s="55" t="s">
        <v>1394</v>
      </c>
      <c r="E501" s="55" t="s">
        <v>1523</v>
      </c>
      <c r="F501" s="55" t="s">
        <v>498</v>
      </c>
      <c r="G501" s="55" t="s">
        <v>26</v>
      </c>
      <c r="H501" s="189">
        <v>76926375</v>
      </c>
      <c r="I501" s="189">
        <f t="shared" si="12"/>
        <v>76926375</v>
      </c>
      <c r="J501" s="55" t="s">
        <v>87</v>
      </c>
      <c r="K501" s="55" t="s">
        <v>22</v>
      </c>
      <c r="L501" s="55" t="s">
        <v>1141</v>
      </c>
    </row>
    <row r="502" spans="2:12" ht="63.75">
      <c r="B502" s="36">
        <v>85151603</v>
      </c>
      <c r="C502" s="55" t="s">
        <v>1525</v>
      </c>
      <c r="D502" s="55" t="s">
        <v>1394</v>
      </c>
      <c r="E502" s="55" t="s">
        <v>1523</v>
      </c>
      <c r="F502" s="55" t="s">
        <v>498</v>
      </c>
      <c r="G502" s="55" t="s">
        <v>26</v>
      </c>
      <c r="H502" s="189">
        <v>179578500</v>
      </c>
      <c r="I502" s="189">
        <f t="shared" si="12"/>
        <v>179578500</v>
      </c>
      <c r="J502" s="55" t="s">
        <v>87</v>
      </c>
      <c r="K502" s="55" t="s">
        <v>22</v>
      </c>
      <c r="L502" s="55" t="s">
        <v>1141</v>
      </c>
    </row>
    <row r="503" spans="2:12" ht="63.75">
      <c r="B503" s="36">
        <v>85151603</v>
      </c>
      <c r="C503" s="55" t="s">
        <v>1514</v>
      </c>
      <c r="D503" s="55" t="s">
        <v>1394</v>
      </c>
      <c r="E503" s="55" t="s">
        <v>1523</v>
      </c>
      <c r="F503" s="55" t="s">
        <v>498</v>
      </c>
      <c r="G503" s="55" t="s">
        <v>26</v>
      </c>
      <c r="H503" s="189">
        <v>97837875</v>
      </c>
      <c r="I503" s="189">
        <f t="shared" si="12"/>
        <v>97837875</v>
      </c>
      <c r="J503" s="55" t="s">
        <v>87</v>
      </c>
      <c r="K503" s="55" t="s">
        <v>22</v>
      </c>
      <c r="L503" s="55" t="s">
        <v>1141</v>
      </c>
    </row>
    <row r="504" spans="2:12" ht="63.75">
      <c r="B504" s="36">
        <v>85151603</v>
      </c>
      <c r="C504" s="55" t="s">
        <v>1526</v>
      </c>
      <c r="D504" s="55" t="s">
        <v>1394</v>
      </c>
      <c r="E504" s="55" t="s">
        <v>1523</v>
      </c>
      <c r="F504" s="55" t="s">
        <v>498</v>
      </c>
      <c r="G504" s="55" t="s">
        <v>26</v>
      </c>
      <c r="H504" s="189">
        <v>96084750</v>
      </c>
      <c r="I504" s="189">
        <f t="shared" si="12"/>
        <v>96084750</v>
      </c>
      <c r="J504" s="55" t="s">
        <v>87</v>
      </c>
      <c r="K504" s="55" t="s">
        <v>22</v>
      </c>
      <c r="L504" s="55" t="s">
        <v>1141</v>
      </c>
    </row>
    <row r="505" spans="2:12" ht="63.75">
      <c r="B505" s="36">
        <v>85151603</v>
      </c>
      <c r="C505" s="55" t="s">
        <v>1527</v>
      </c>
      <c r="D505" s="55" t="s">
        <v>1394</v>
      </c>
      <c r="E505" s="55" t="s">
        <v>1523</v>
      </c>
      <c r="F505" s="55" t="s">
        <v>498</v>
      </c>
      <c r="G505" s="55" t="s">
        <v>26</v>
      </c>
      <c r="H505" s="189">
        <v>139848000</v>
      </c>
      <c r="I505" s="189">
        <f t="shared" si="12"/>
        <v>139848000</v>
      </c>
      <c r="J505" s="55" t="s">
        <v>87</v>
      </c>
      <c r="K505" s="55" t="s">
        <v>22</v>
      </c>
      <c r="L505" s="55" t="s">
        <v>1141</v>
      </c>
    </row>
    <row r="506" spans="2:12" ht="63.75">
      <c r="B506" s="36">
        <v>85151603</v>
      </c>
      <c r="C506" s="55" t="s">
        <v>1512</v>
      </c>
      <c r="D506" s="55" t="s">
        <v>1394</v>
      </c>
      <c r="E506" s="55" t="s">
        <v>1523</v>
      </c>
      <c r="F506" s="55" t="s">
        <v>498</v>
      </c>
      <c r="G506" s="55" t="s">
        <v>26</v>
      </c>
      <c r="H506" s="189">
        <v>150987750</v>
      </c>
      <c r="I506" s="189">
        <f t="shared" si="12"/>
        <v>150987750</v>
      </c>
      <c r="J506" s="55" t="s">
        <v>87</v>
      </c>
      <c r="K506" s="55" t="s">
        <v>22</v>
      </c>
      <c r="L506" s="55" t="s">
        <v>1141</v>
      </c>
    </row>
    <row r="507" spans="2:12" ht="63.75">
      <c r="B507" s="36">
        <v>85151603</v>
      </c>
      <c r="C507" s="55" t="s">
        <v>1513</v>
      </c>
      <c r="D507" s="55" t="s">
        <v>1394</v>
      </c>
      <c r="E507" s="55" t="s">
        <v>1523</v>
      </c>
      <c r="F507" s="55" t="s">
        <v>498</v>
      </c>
      <c r="G507" s="55" t="s">
        <v>26</v>
      </c>
      <c r="H507" s="189">
        <v>86651625</v>
      </c>
      <c r="I507" s="189">
        <f t="shared" si="12"/>
        <v>86651625</v>
      </c>
      <c r="J507" s="55" t="s">
        <v>87</v>
      </c>
      <c r="K507" s="55" t="s">
        <v>22</v>
      </c>
      <c r="L507" s="55" t="s">
        <v>1141</v>
      </c>
    </row>
    <row r="508" spans="2:12" ht="63.75">
      <c r="B508" s="36">
        <v>85151603</v>
      </c>
      <c r="C508" s="55" t="s">
        <v>1528</v>
      </c>
      <c r="D508" s="55" t="s">
        <v>1394</v>
      </c>
      <c r="E508" s="55" t="s">
        <v>1523</v>
      </c>
      <c r="F508" s="55" t="s">
        <v>498</v>
      </c>
      <c r="G508" s="55" t="s">
        <v>26</v>
      </c>
      <c r="H508" s="189">
        <v>170095125</v>
      </c>
      <c r="I508" s="189">
        <f t="shared" si="12"/>
        <v>170095125</v>
      </c>
      <c r="J508" s="55" t="s">
        <v>87</v>
      </c>
      <c r="K508" s="55" t="s">
        <v>22</v>
      </c>
      <c r="L508" s="55" t="s">
        <v>1141</v>
      </c>
    </row>
    <row r="509" spans="2:12" ht="63.75">
      <c r="B509" s="36">
        <v>85151603</v>
      </c>
      <c r="C509" s="55" t="s">
        <v>1529</v>
      </c>
      <c r="D509" s="55" t="s">
        <v>1394</v>
      </c>
      <c r="E509" s="55" t="s">
        <v>1523</v>
      </c>
      <c r="F509" s="55" t="s">
        <v>498</v>
      </c>
      <c r="G509" s="55" t="s">
        <v>26</v>
      </c>
      <c r="H509" s="189">
        <v>158754375</v>
      </c>
      <c r="I509" s="189">
        <f t="shared" si="12"/>
        <v>158754375</v>
      </c>
      <c r="J509" s="55" t="s">
        <v>87</v>
      </c>
      <c r="K509" s="55" t="s">
        <v>22</v>
      </c>
      <c r="L509" s="55" t="s">
        <v>1141</v>
      </c>
    </row>
    <row r="510" spans="2:12" ht="63.75">
      <c r="B510" s="36">
        <v>85151603</v>
      </c>
      <c r="C510" s="55" t="s">
        <v>1530</v>
      </c>
      <c r="D510" s="55" t="s">
        <v>1394</v>
      </c>
      <c r="E510" s="55" t="s">
        <v>1523</v>
      </c>
      <c r="F510" s="55" t="s">
        <v>498</v>
      </c>
      <c r="G510" s="55" t="s">
        <v>26</v>
      </c>
      <c r="H510" s="189">
        <v>201750000</v>
      </c>
      <c r="I510" s="189">
        <f t="shared" si="12"/>
        <v>201750000</v>
      </c>
      <c r="J510" s="55" t="s">
        <v>87</v>
      </c>
      <c r="K510" s="55" t="s">
        <v>22</v>
      </c>
      <c r="L510" s="55" t="s">
        <v>1141</v>
      </c>
    </row>
    <row r="511" spans="2:12" ht="63.75">
      <c r="B511" s="36">
        <v>85151603</v>
      </c>
      <c r="C511" s="55" t="s">
        <v>1531</v>
      </c>
      <c r="D511" s="55" t="s">
        <v>1394</v>
      </c>
      <c r="E511" s="55" t="s">
        <v>1523</v>
      </c>
      <c r="F511" s="55" t="s">
        <v>498</v>
      </c>
      <c r="G511" s="55" t="s">
        <v>26</v>
      </c>
      <c r="H511" s="189">
        <v>197979750</v>
      </c>
      <c r="I511" s="189">
        <f t="shared" si="12"/>
        <v>197979750</v>
      </c>
      <c r="J511" s="55" t="s">
        <v>87</v>
      </c>
      <c r="K511" s="55" t="s">
        <v>22</v>
      </c>
      <c r="L511" s="55" t="s">
        <v>1141</v>
      </c>
    </row>
    <row r="512" spans="2:12" ht="63.75">
      <c r="B512" s="36">
        <v>85151603</v>
      </c>
      <c r="C512" s="55" t="s">
        <v>1515</v>
      </c>
      <c r="D512" s="55" t="s">
        <v>1394</v>
      </c>
      <c r="E512" s="55" t="s">
        <v>1523</v>
      </c>
      <c r="F512" s="55" t="s">
        <v>498</v>
      </c>
      <c r="G512" s="55" t="s">
        <v>26</v>
      </c>
      <c r="H512" s="189">
        <v>103243875</v>
      </c>
      <c r="I512" s="189">
        <f t="shared" si="12"/>
        <v>103243875</v>
      </c>
      <c r="J512" s="55" t="s">
        <v>87</v>
      </c>
      <c r="K512" s="55" t="s">
        <v>22</v>
      </c>
      <c r="L512" s="55" t="s">
        <v>1141</v>
      </c>
    </row>
    <row r="513" spans="2:12" ht="63.75">
      <c r="B513" s="36">
        <v>85151603</v>
      </c>
      <c r="C513" s="55" t="s">
        <v>1520</v>
      </c>
      <c r="D513" s="55" t="s">
        <v>1394</v>
      </c>
      <c r="E513" s="55" t="s">
        <v>1523</v>
      </c>
      <c r="F513" s="55" t="s">
        <v>498</v>
      </c>
      <c r="G513" s="55" t="s">
        <v>26</v>
      </c>
      <c r="H513" s="189">
        <v>251993250</v>
      </c>
      <c r="I513" s="189">
        <f t="shared" si="12"/>
        <v>251993250</v>
      </c>
      <c r="J513" s="55" t="s">
        <v>87</v>
      </c>
      <c r="K513" s="55" t="s">
        <v>22</v>
      </c>
      <c r="L513" s="55" t="s">
        <v>1141</v>
      </c>
    </row>
    <row r="514" spans="2:12" ht="63.75">
      <c r="B514" s="36">
        <v>85151603</v>
      </c>
      <c r="C514" s="55" t="s">
        <v>1532</v>
      </c>
      <c r="D514" s="55" t="s">
        <v>1394</v>
      </c>
      <c r="E514" s="55" t="s">
        <v>1523</v>
      </c>
      <c r="F514" s="55" t="s">
        <v>498</v>
      </c>
      <c r="G514" s="55" t="s">
        <v>26</v>
      </c>
      <c r="H514" s="189">
        <v>5074875</v>
      </c>
      <c r="I514" s="189">
        <f t="shared" si="12"/>
        <v>5074875</v>
      </c>
      <c r="J514" s="55" t="s">
        <v>87</v>
      </c>
      <c r="K514" s="55" t="s">
        <v>22</v>
      </c>
      <c r="L514" s="55" t="s">
        <v>1141</v>
      </c>
    </row>
    <row r="515" spans="2:12" ht="63.75">
      <c r="B515" s="36">
        <v>85151603</v>
      </c>
      <c r="C515" s="55" t="s">
        <v>923</v>
      </c>
      <c r="D515" s="55" t="s">
        <v>1394</v>
      </c>
      <c r="E515" s="55" t="s">
        <v>1523</v>
      </c>
      <c r="F515" s="55" t="s">
        <v>498</v>
      </c>
      <c r="G515" s="55" t="s">
        <v>26</v>
      </c>
      <c r="H515" s="189">
        <v>131482125</v>
      </c>
      <c r="I515" s="189">
        <f t="shared" si="12"/>
        <v>131482125</v>
      </c>
      <c r="J515" s="55" t="s">
        <v>87</v>
      </c>
      <c r="K515" s="55" t="s">
        <v>22</v>
      </c>
      <c r="L515" s="55" t="s">
        <v>1141</v>
      </c>
    </row>
    <row r="516" spans="2:12" ht="63.75">
      <c r="B516" s="36">
        <v>85151603</v>
      </c>
      <c r="C516" s="55" t="s">
        <v>912</v>
      </c>
      <c r="D516" s="55" t="s">
        <v>1394</v>
      </c>
      <c r="E516" s="55" t="s">
        <v>1523</v>
      </c>
      <c r="F516" s="55" t="s">
        <v>498</v>
      </c>
      <c r="G516" s="55" t="s">
        <v>26</v>
      </c>
      <c r="H516" s="189">
        <v>197608125</v>
      </c>
      <c r="I516" s="189">
        <f t="shared" si="12"/>
        <v>197608125</v>
      </c>
      <c r="J516" s="55" t="s">
        <v>87</v>
      </c>
      <c r="K516" s="55" t="s">
        <v>22</v>
      </c>
      <c r="L516" s="55" t="s">
        <v>1141</v>
      </c>
    </row>
    <row r="517" spans="2:12" ht="63.75">
      <c r="B517" s="36">
        <v>85151603</v>
      </c>
      <c r="C517" s="55" t="s">
        <v>933</v>
      </c>
      <c r="D517" s="55" t="s">
        <v>1394</v>
      </c>
      <c r="E517" s="55" t="s">
        <v>1523</v>
      </c>
      <c r="F517" s="55" t="s">
        <v>498</v>
      </c>
      <c r="G517" s="55" t="s">
        <v>26</v>
      </c>
      <c r="H517" s="189">
        <v>141105750</v>
      </c>
      <c r="I517" s="189">
        <f t="shared" si="12"/>
        <v>141105750</v>
      </c>
      <c r="J517" s="55" t="s">
        <v>87</v>
      </c>
      <c r="K517" s="55" t="s">
        <v>22</v>
      </c>
      <c r="L517" s="55" t="s">
        <v>1141</v>
      </c>
    </row>
    <row r="518" spans="2:12" ht="63.75">
      <c r="B518" s="36">
        <v>85151603</v>
      </c>
      <c r="C518" s="55" t="s">
        <v>1521</v>
      </c>
      <c r="D518" s="55" t="s">
        <v>1394</v>
      </c>
      <c r="E518" s="55" t="s">
        <v>1523</v>
      </c>
      <c r="F518" s="55" t="s">
        <v>498</v>
      </c>
      <c r="G518" s="55" t="s">
        <v>26</v>
      </c>
      <c r="H518" s="189">
        <v>81884250</v>
      </c>
      <c r="I518" s="189">
        <f t="shared" si="12"/>
        <v>81884250</v>
      </c>
      <c r="J518" s="55" t="s">
        <v>87</v>
      </c>
      <c r="K518" s="55" t="s">
        <v>22</v>
      </c>
      <c r="L518" s="55" t="s">
        <v>1141</v>
      </c>
    </row>
    <row r="519" spans="2:12" ht="63.75">
      <c r="B519" s="36">
        <v>85151603</v>
      </c>
      <c r="C519" s="55" t="s">
        <v>1533</v>
      </c>
      <c r="D519" s="55" t="s">
        <v>1474</v>
      </c>
      <c r="E519" s="55" t="s">
        <v>1534</v>
      </c>
      <c r="F519" s="55" t="s">
        <v>498</v>
      </c>
      <c r="G519" s="55" t="s">
        <v>26</v>
      </c>
      <c r="H519" s="189">
        <v>63221555</v>
      </c>
      <c r="I519" s="189">
        <f t="shared" si="12"/>
        <v>63221555</v>
      </c>
      <c r="J519" s="55" t="s">
        <v>87</v>
      </c>
      <c r="K519" s="55" t="s">
        <v>22</v>
      </c>
      <c r="L519" s="55" t="s">
        <v>1141</v>
      </c>
    </row>
    <row r="520" spans="2:12" ht="63.75">
      <c r="B520" s="36">
        <v>85151603</v>
      </c>
      <c r="C520" s="55" t="s">
        <v>1516</v>
      </c>
      <c r="D520" s="55" t="s">
        <v>1474</v>
      </c>
      <c r="E520" s="55" t="s">
        <v>1534</v>
      </c>
      <c r="F520" s="55" t="s">
        <v>498</v>
      </c>
      <c r="G520" s="55" t="s">
        <v>26</v>
      </c>
      <c r="H520" s="189">
        <v>90966265</v>
      </c>
      <c r="I520" s="189">
        <f t="shared" si="12"/>
        <v>90966265</v>
      </c>
      <c r="J520" s="55" t="s">
        <v>87</v>
      </c>
      <c r="K520" s="55" t="s">
        <v>22</v>
      </c>
      <c r="L520" s="55" t="s">
        <v>1141</v>
      </c>
    </row>
    <row r="521" spans="2:12" ht="63.75">
      <c r="B521" s="36">
        <v>85151603</v>
      </c>
      <c r="C521" s="55" t="s">
        <v>1535</v>
      </c>
      <c r="D521" s="55" t="s">
        <v>1474</v>
      </c>
      <c r="E521" s="55" t="s">
        <v>1534</v>
      </c>
      <c r="F521" s="55" t="s">
        <v>498</v>
      </c>
      <c r="G521" s="55" t="s">
        <v>26</v>
      </c>
      <c r="H521" s="189">
        <v>209985236</v>
      </c>
      <c r="I521" s="189">
        <f t="shared" si="12"/>
        <v>209985236</v>
      </c>
      <c r="J521" s="55" t="s">
        <v>87</v>
      </c>
      <c r="K521" s="55" t="s">
        <v>22</v>
      </c>
      <c r="L521" s="55" t="s">
        <v>1141</v>
      </c>
    </row>
    <row r="522" spans="2:12" ht="63.75">
      <c r="B522" s="36">
        <v>85151603</v>
      </c>
      <c r="C522" s="55" t="s">
        <v>1536</v>
      </c>
      <c r="D522" s="55" t="s">
        <v>1474</v>
      </c>
      <c r="E522" s="55" t="s">
        <v>1534</v>
      </c>
      <c r="F522" s="55" t="s">
        <v>498</v>
      </c>
      <c r="G522" s="55" t="s">
        <v>26</v>
      </c>
      <c r="H522" s="189">
        <v>125963083</v>
      </c>
      <c r="I522" s="189">
        <f t="shared" si="12"/>
        <v>125963083</v>
      </c>
      <c r="J522" s="55" t="s">
        <v>87</v>
      </c>
      <c r="K522" s="55" t="s">
        <v>22</v>
      </c>
      <c r="L522" s="55" t="s">
        <v>1141</v>
      </c>
    </row>
    <row r="523" spans="2:12" ht="63.75">
      <c r="B523" s="36">
        <v>85151603</v>
      </c>
      <c r="C523" s="55" t="s">
        <v>1537</v>
      </c>
      <c r="D523" s="55" t="s">
        <v>1474</v>
      </c>
      <c r="E523" s="55" t="s">
        <v>1538</v>
      </c>
      <c r="F523" s="55" t="s">
        <v>21</v>
      </c>
      <c r="G523" s="55" t="s">
        <v>26</v>
      </c>
      <c r="H523" s="189">
        <v>282656000</v>
      </c>
      <c r="I523" s="189">
        <f t="shared" si="12"/>
        <v>282656000</v>
      </c>
      <c r="J523" s="55" t="s">
        <v>87</v>
      </c>
      <c r="K523" s="55" t="s">
        <v>22</v>
      </c>
      <c r="L523" s="55" t="s">
        <v>1141</v>
      </c>
    </row>
    <row r="524" spans="2:12" ht="63.75">
      <c r="B524" s="36">
        <v>85151603</v>
      </c>
      <c r="C524" s="55" t="s">
        <v>1539</v>
      </c>
      <c r="D524" s="55" t="s">
        <v>1474</v>
      </c>
      <c r="E524" s="55" t="s">
        <v>1540</v>
      </c>
      <c r="F524" s="55" t="s">
        <v>498</v>
      </c>
      <c r="G524" s="55" t="s">
        <v>26</v>
      </c>
      <c r="H524" s="189">
        <v>894760944</v>
      </c>
      <c r="I524" s="189">
        <f t="shared" si="12"/>
        <v>894760944</v>
      </c>
      <c r="J524" s="55" t="s">
        <v>87</v>
      </c>
      <c r="K524" s="55" t="s">
        <v>22</v>
      </c>
      <c r="L524" s="55" t="s">
        <v>1141</v>
      </c>
    </row>
    <row r="525" spans="2:12" ht="63.75">
      <c r="B525" s="36">
        <v>78111500</v>
      </c>
      <c r="C525" s="55" t="s">
        <v>1541</v>
      </c>
      <c r="D525" s="55" t="s">
        <v>55</v>
      </c>
      <c r="E525" s="55" t="s">
        <v>1542</v>
      </c>
      <c r="F525" s="55" t="s">
        <v>21</v>
      </c>
      <c r="G525" s="55" t="s">
        <v>92</v>
      </c>
      <c r="H525" s="189">
        <v>15000000</v>
      </c>
      <c r="I525" s="189">
        <f t="shared" si="12"/>
        <v>15000000</v>
      </c>
      <c r="J525" s="55" t="s">
        <v>87</v>
      </c>
      <c r="K525" s="55" t="s">
        <v>22</v>
      </c>
      <c r="L525" s="55" t="s">
        <v>1141</v>
      </c>
    </row>
    <row r="526" spans="2:12" ht="63.75">
      <c r="B526" s="36">
        <v>10151500</v>
      </c>
      <c r="C526" s="159" t="s">
        <v>1543</v>
      </c>
      <c r="D526" s="55" t="s">
        <v>1474</v>
      </c>
      <c r="E526" s="55" t="s">
        <v>1544</v>
      </c>
      <c r="F526" s="55" t="s">
        <v>21</v>
      </c>
      <c r="G526" s="55" t="s">
        <v>26</v>
      </c>
      <c r="H526" s="189">
        <v>128248556</v>
      </c>
      <c r="I526" s="189">
        <f t="shared" si="12"/>
        <v>128248556</v>
      </c>
      <c r="J526" s="55" t="s">
        <v>87</v>
      </c>
      <c r="K526" s="55" t="s">
        <v>22</v>
      </c>
      <c r="L526" s="55" t="s">
        <v>1141</v>
      </c>
    </row>
    <row r="527" spans="2:12" ht="63.75">
      <c r="B527" s="36">
        <v>85151603</v>
      </c>
      <c r="C527" s="55" t="s">
        <v>917</v>
      </c>
      <c r="D527" s="55" t="s">
        <v>1474</v>
      </c>
      <c r="E527" s="55" t="s">
        <v>1545</v>
      </c>
      <c r="F527" s="55" t="s">
        <v>498</v>
      </c>
      <c r="G527" s="55" t="s">
        <v>26</v>
      </c>
      <c r="H527" s="189">
        <v>179640000</v>
      </c>
      <c r="I527" s="189">
        <f t="shared" si="12"/>
        <v>179640000</v>
      </c>
      <c r="J527" s="55" t="s">
        <v>87</v>
      </c>
      <c r="K527" s="55" t="s">
        <v>22</v>
      </c>
      <c r="L527" s="55" t="s">
        <v>1141</v>
      </c>
    </row>
    <row r="528" spans="2:12" ht="63.75">
      <c r="B528" s="36">
        <v>85151603</v>
      </c>
      <c r="C528" s="55" t="s">
        <v>1546</v>
      </c>
      <c r="D528" s="55" t="s">
        <v>1474</v>
      </c>
      <c r="E528" s="55" t="s">
        <v>1534</v>
      </c>
      <c r="F528" s="55" t="s">
        <v>498</v>
      </c>
      <c r="G528" s="55" t="s">
        <v>26</v>
      </c>
      <c r="H528" s="189">
        <v>94798433</v>
      </c>
      <c r="I528" s="189">
        <f t="shared" si="12"/>
        <v>94798433</v>
      </c>
      <c r="J528" s="55" t="s">
        <v>87</v>
      </c>
      <c r="K528" s="55" t="s">
        <v>22</v>
      </c>
      <c r="L528" s="55" t="s">
        <v>1141</v>
      </c>
    </row>
    <row r="529" spans="2:12" ht="63.75">
      <c r="B529" s="36">
        <v>85151603</v>
      </c>
      <c r="C529" s="55" t="s">
        <v>1547</v>
      </c>
      <c r="D529" s="55" t="s">
        <v>1474</v>
      </c>
      <c r="E529" s="55" t="s">
        <v>1548</v>
      </c>
      <c r="F529" s="55" t="s">
        <v>498</v>
      </c>
      <c r="G529" s="55" t="s">
        <v>26</v>
      </c>
      <c r="H529" s="189">
        <v>151351200</v>
      </c>
      <c r="I529" s="189">
        <f t="shared" si="12"/>
        <v>151351200</v>
      </c>
      <c r="J529" s="55" t="s">
        <v>87</v>
      </c>
      <c r="K529" s="55" t="s">
        <v>22</v>
      </c>
      <c r="L529" s="55" t="s">
        <v>1141</v>
      </c>
    </row>
    <row r="530" spans="2:12" ht="63.75">
      <c r="B530" s="36">
        <v>85151603</v>
      </c>
      <c r="C530" s="55" t="s">
        <v>925</v>
      </c>
      <c r="D530" s="55" t="s">
        <v>1474</v>
      </c>
      <c r="E530" s="55" t="s">
        <v>1545</v>
      </c>
      <c r="F530" s="55" t="s">
        <v>498</v>
      </c>
      <c r="G530" s="55" t="s">
        <v>26</v>
      </c>
      <c r="H530" s="189">
        <v>53430250</v>
      </c>
      <c r="I530" s="189">
        <f t="shared" si="12"/>
        <v>53430250</v>
      </c>
      <c r="J530" s="55" t="s">
        <v>87</v>
      </c>
      <c r="K530" s="55" t="s">
        <v>22</v>
      </c>
      <c r="L530" s="55" t="s">
        <v>1141</v>
      </c>
    </row>
    <row r="531" spans="2:12" ht="63.75">
      <c r="B531" s="36">
        <v>85151603</v>
      </c>
      <c r="C531" s="55" t="s">
        <v>920</v>
      </c>
      <c r="D531" s="55" t="s">
        <v>1474</v>
      </c>
      <c r="E531" s="55" t="s">
        <v>1549</v>
      </c>
      <c r="F531" s="55" t="s">
        <v>498</v>
      </c>
      <c r="G531" s="55" t="s">
        <v>26</v>
      </c>
      <c r="H531" s="189">
        <v>93358805</v>
      </c>
      <c r="I531" s="189">
        <f t="shared" si="12"/>
        <v>93358805</v>
      </c>
      <c r="J531" s="55" t="s">
        <v>87</v>
      </c>
      <c r="K531" s="55" t="s">
        <v>22</v>
      </c>
      <c r="L531" s="55" t="s">
        <v>1141</v>
      </c>
    </row>
    <row r="532" spans="2:12" ht="63.75">
      <c r="B532" s="36">
        <v>70111704</v>
      </c>
      <c r="C532" s="159" t="s">
        <v>1550</v>
      </c>
      <c r="D532" s="55" t="s">
        <v>1474</v>
      </c>
      <c r="E532" s="55" t="s">
        <v>1551</v>
      </c>
      <c r="F532" s="55" t="s">
        <v>756</v>
      </c>
      <c r="G532" s="55" t="s">
        <v>26</v>
      </c>
      <c r="H532" s="189">
        <v>846630036</v>
      </c>
      <c r="I532" s="189">
        <f>+H532</f>
        <v>846630036</v>
      </c>
      <c r="J532" s="55" t="s">
        <v>87</v>
      </c>
      <c r="K532" s="55" t="s">
        <v>22</v>
      </c>
      <c r="L532" s="55" t="s">
        <v>1141</v>
      </c>
    </row>
    <row r="533" spans="2:12" ht="63.75">
      <c r="B533" s="36">
        <v>86101806</v>
      </c>
      <c r="C533" s="159" t="s">
        <v>908</v>
      </c>
      <c r="D533" s="55" t="s">
        <v>1474</v>
      </c>
      <c r="E533" s="55" t="s">
        <v>1552</v>
      </c>
      <c r="F533" s="55" t="s">
        <v>21</v>
      </c>
      <c r="G533" s="55" t="s">
        <v>26</v>
      </c>
      <c r="H533" s="189">
        <v>282564734</v>
      </c>
      <c r="I533" s="189">
        <f>+H533</f>
        <v>282564734</v>
      </c>
      <c r="J533" s="55" t="s">
        <v>87</v>
      </c>
      <c r="K533" s="55" t="s">
        <v>22</v>
      </c>
      <c r="L533" s="55" t="s">
        <v>1141</v>
      </c>
    </row>
    <row r="534" spans="2:12" ht="63.75">
      <c r="B534" s="36">
        <v>52152000</v>
      </c>
      <c r="C534" s="159" t="s">
        <v>1553</v>
      </c>
      <c r="D534" s="55" t="s">
        <v>1474</v>
      </c>
      <c r="E534" s="55" t="s">
        <v>1552</v>
      </c>
      <c r="F534" s="55" t="s">
        <v>21</v>
      </c>
      <c r="G534" s="55" t="s">
        <v>26</v>
      </c>
      <c r="H534" s="189">
        <v>4849935580</v>
      </c>
      <c r="I534" s="189">
        <f>+H534</f>
        <v>4849935580</v>
      </c>
      <c r="J534" s="55" t="s">
        <v>87</v>
      </c>
      <c r="K534" s="55" t="s">
        <v>22</v>
      </c>
      <c r="L534" s="55" t="s">
        <v>1141</v>
      </c>
    </row>
    <row r="535" spans="2:12" ht="89.25">
      <c r="B535" s="36">
        <v>77101604</v>
      </c>
      <c r="C535" s="36" t="s">
        <v>501</v>
      </c>
      <c r="D535" s="48" t="s">
        <v>967</v>
      </c>
      <c r="E535" s="36" t="s">
        <v>20</v>
      </c>
      <c r="F535" s="36" t="s">
        <v>131</v>
      </c>
      <c r="G535" s="36" t="s">
        <v>26</v>
      </c>
      <c r="H535" s="194">
        <v>5000000</v>
      </c>
      <c r="I535" s="83" t="s">
        <v>14</v>
      </c>
      <c r="J535" s="36" t="s">
        <v>50</v>
      </c>
      <c r="K535" s="36" t="s">
        <v>14</v>
      </c>
      <c r="L535" s="36" t="s">
        <v>500</v>
      </c>
    </row>
    <row r="536" spans="2:12" ht="63.75">
      <c r="B536" s="36">
        <v>77101703</v>
      </c>
      <c r="C536" s="36" t="s">
        <v>503</v>
      </c>
      <c r="D536" s="48" t="s">
        <v>259</v>
      </c>
      <c r="E536" s="36" t="s">
        <v>17</v>
      </c>
      <c r="F536" s="36" t="s">
        <v>131</v>
      </c>
      <c r="G536" s="36" t="s">
        <v>26</v>
      </c>
      <c r="H536" s="194">
        <v>57000000</v>
      </c>
      <c r="I536" s="83" t="s">
        <v>14</v>
      </c>
      <c r="J536" s="36" t="s">
        <v>50</v>
      </c>
      <c r="K536" s="36" t="s">
        <v>14</v>
      </c>
      <c r="L536" s="36" t="s">
        <v>500</v>
      </c>
    </row>
    <row r="537" spans="2:12" ht="63.75">
      <c r="B537" s="36">
        <v>77101604</v>
      </c>
      <c r="C537" s="36" t="s">
        <v>502</v>
      </c>
      <c r="D537" s="48" t="s">
        <v>16</v>
      </c>
      <c r="E537" s="36" t="s">
        <v>1091</v>
      </c>
      <c r="F537" s="36" t="s">
        <v>131</v>
      </c>
      <c r="G537" s="36" t="s">
        <v>22</v>
      </c>
      <c r="H537" s="194">
        <v>0</v>
      </c>
      <c r="I537" s="83" t="s">
        <v>14</v>
      </c>
      <c r="J537" s="36" t="s">
        <v>50</v>
      </c>
      <c r="K537" s="36" t="s">
        <v>14</v>
      </c>
      <c r="L537" s="36" t="s">
        <v>500</v>
      </c>
    </row>
    <row r="538" spans="2:12" ht="63.75">
      <c r="B538" s="36">
        <v>77101501</v>
      </c>
      <c r="C538" s="36" t="s">
        <v>979</v>
      </c>
      <c r="D538" s="48" t="s">
        <v>259</v>
      </c>
      <c r="E538" s="36" t="s">
        <v>30</v>
      </c>
      <c r="F538" s="36" t="s">
        <v>131</v>
      </c>
      <c r="G538" s="36" t="s">
        <v>26</v>
      </c>
      <c r="H538" s="194">
        <v>20000000</v>
      </c>
      <c r="I538" s="83" t="s">
        <v>14</v>
      </c>
      <c r="J538" s="36" t="s">
        <v>50</v>
      </c>
      <c r="K538" s="36" t="s">
        <v>14</v>
      </c>
      <c r="L538" s="36" t="s">
        <v>978</v>
      </c>
    </row>
    <row r="539" spans="2:12" ht="63.75">
      <c r="B539" s="36">
        <v>77101604</v>
      </c>
      <c r="C539" s="36" t="s">
        <v>1554</v>
      </c>
      <c r="D539" s="48" t="s">
        <v>19</v>
      </c>
      <c r="E539" s="36" t="s">
        <v>17</v>
      </c>
      <c r="F539" s="36" t="s">
        <v>131</v>
      </c>
      <c r="G539" s="36" t="s">
        <v>26</v>
      </c>
      <c r="H539" s="194">
        <v>10000000</v>
      </c>
      <c r="I539" s="83" t="s">
        <v>14</v>
      </c>
      <c r="J539" s="36" t="s">
        <v>50</v>
      </c>
      <c r="K539" s="36" t="s">
        <v>14</v>
      </c>
      <c r="L539" s="36" t="s">
        <v>1555</v>
      </c>
    </row>
    <row r="540" spans="2:12" ht="63.75">
      <c r="B540" s="36">
        <v>77101703</v>
      </c>
      <c r="C540" s="36" t="s">
        <v>1556</v>
      </c>
      <c r="D540" s="48" t="s">
        <v>42</v>
      </c>
      <c r="E540" s="36" t="s">
        <v>35</v>
      </c>
      <c r="F540" s="36" t="s">
        <v>131</v>
      </c>
      <c r="G540" s="36" t="s">
        <v>26</v>
      </c>
      <c r="H540" s="194">
        <v>35000000</v>
      </c>
      <c r="I540" s="83" t="s">
        <v>14</v>
      </c>
      <c r="J540" s="36" t="s">
        <v>50</v>
      </c>
      <c r="K540" s="36" t="s">
        <v>14</v>
      </c>
      <c r="L540" s="36" t="s">
        <v>1557</v>
      </c>
    </row>
    <row r="541" spans="2:12" ht="76.5">
      <c r="B541" s="36">
        <v>77101604</v>
      </c>
      <c r="C541" s="36" t="s">
        <v>1558</v>
      </c>
      <c r="D541" s="48" t="s">
        <v>42</v>
      </c>
      <c r="E541" s="36" t="s">
        <v>30</v>
      </c>
      <c r="F541" s="36" t="s">
        <v>131</v>
      </c>
      <c r="G541" s="36" t="s">
        <v>22</v>
      </c>
      <c r="H541" s="194">
        <v>0</v>
      </c>
      <c r="I541" s="83" t="s">
        <v>14</v>
      </c>
      <c r="J541" s="36" t="s">
        <v>50</v>
      </c>
      <c r="K541" s="36" t="s">
        <v>14</v>
      </c>
      <c r="L541" s="36" t="s">
        <v>1559</v>
      </c>
    </row>
    <row r="542" spans="2:12" ht="63.75">
      <c r="B542" s="36">
        <v>86111602</v>
      </c>
      <c r="C542" s="36" t="s">
        <v>1560</v>
      </c>
      <c r="D542" s="48" t="s">
        <v>259</v>
      </c>
      <c r="E542" s="36" t="s">
        <v>114</v>
      </c>
      <c r="F542" s="36" t="s">
        <v>31</v>
      </c>
      <c r="G542" s="36" t="s">
        <v>26</v>
      </c>
      <c r="H542" s="194">
        <v>15000000</v>
      </c>
      <c r="I542" s="83" t="s">
        <v>14</v>
      </c>
      <c r="J542" s="36" t="s">
        <v>50</v>
      </c>
      <c r="K542" s="36" t="s">
        <v>14</v>
      </c>
      <c r="L542" s="36" t="s">
        <v>500</v>
      </c>
    </row>
    <row r="543" spans="2:12" ht="63.75">
      <c r="B543" s="36">
        <v>77101703</v>
      </c>
      <c r="C543" s="36" t="s">
        <v>1561</v>
      </c>
      <c r="D543" s="48" t="s">
        <v>259</v>
      </c>
      <c r="E543" s="36" t="s">
        <v>25</v>
      </c>
      <c r="F543" s="36" t="s">
        <v>131</v>
      </c>
      <c r="G543" s="36" t="s">
        <v>26</v>
      </c>
      <c r="H543" s="194">
        <v>50000000</v>
      </c>
      <c r="I543" s="83" t="s">
        <v>14</v>
      </c>
      <c r="J543" s="36" t="s">
        <v>50</v>
      </c>
      <c r="K543" s="36" t="s">
        <v>14</v>
      </c>
      <c r="L543" s="36" t="s">
        <v>500</v>
      </c>
    </row>
    <row r="544" spans="2:12" ht="76.5">
      <c r="B544" s="36">
        <v>77101703</v>
      </c>
      <c r="C544" s="36" t="s">
        <v>1562</v>
      </c>
      <c r="D544" s="48" t="s">
        <v>19</v>
      </c>
      <c r="E544" s="36" t="s">
        <v>35</v>
      </c>
      <c r="F544" s="36" t="s">
        <v>131</v>
      </c>
      <c r="G544" s="36" t="s">
        <v>22</v>
      </c>
      <c r="H544" s="194">
        <v>0</v>
      </c>
      <c r="I544" s="83" t="s">
        <v>14</v>
      </c>
      <c r="J544" s="36" t="s">
        <v>50</v>
      </c>
      <c r="K544" s="36" t="s">
        <v>14</v>
      </c>
      <c r="L544" s="36" t="s">
        <v>500</v>
      </c>
    </row>
    <row r="545" spans="2:12" ht="89.25">
      <c r="B545" s="36">
        <v>77101703</v>
      </c>
      <c r="C545" s="36" t="s">
        <v>980</v>
      </c>
      <c r="D545" s="48" t="s">
        <v>19</v>
      </c>
      <c r="E545" s="36" t="s">
        <v>25</v>
      </c>
      <c r="F545" s="36" t="s">
        <v>131</v>
      </c>
      <c r="G545" s="36" t="s">
        <v>26</v>
      </c>
      <c r="H545" s="194">
        <v>986000000</v>
      </c>
      <c r="I545" s="83" t="s">
        <v>14</v>
      </c>
      <c r="J545" s="36" t="s">
        <v>50</v>
      </c>
      <c r="K545" s="36" t="s">
        <v>14</v>
      </c>
      <c r="L545" s="36" t="s">
        <v>500</v>
      </c>
    </row>
    <row r="546" spans="2:12" ht="63.75">
      <c r="B546" s="36">
        <v>77101604</v>
      </c>
      <c r="C546" s="36" t="s">
        <v>1563</v>
      </c>
      <c r="D546" s="48" t="s">
        <v>42</v>
      </c>
      <c r="E546" s="36" t="s">
        <v>35</v>
      </c>
      <c r="F546" s="36" t="s">
        <v>131</v>
      </c>
      <c r="G546" s="36" t="s">
        <v>26</v>
      </c>
      <c r="H546" s="194">
        <v>55000000</v>
      </c>
      <c r="I546" s="83" t="s">
        <v>14</v>
      </c>
      <c r="J546" s="36" t="s">
        <v>50</v>
      </c>
      <c r="K546" s="36" t="s">
        <v>14</v>
      </c>
      <c r="L546" s="36" t="s">
        <v>500</v>
      </c>
    </row>
    <row r="547" spans="2:12" ht="63.75">
      <c r="B547" s="36">
        <v>77101604</v>
      </c>
      <c r="C547" s="36" t="s">
        <v>1564</v>
      </c>
      <c r="D547" s="48" t="s">
        <v>259</v>
      </c>
      <c r="E547" s="36" t="s">
        <v>25</v>
      </c>
      <c r="F547" s="36" t="s">
        <v>131</v>
      </c>
      <c r="G547" s="36" t="s">
        <v>26</v>
      </c>
      <c r="H547" s="194">
        <v>360000000</v>
      </c>
      <c r="I547" s="83" t="s">
        <v>14</v>
      </c>
      <c r="J547" s="36" t="s">
        <v>50</v>
      </c>
      <c r="K547" s="36" t="s">
        <v>14</v>
      </c>
      <c r="L547" s="36" t="s">
        <v>500</v>
      </c>
    </row>
    <row r="548" spans="2:12" ht="63.75">
      <c r="B548" s="36">
        <v>77101604</v>
      </c>
      <c r="C548" s="36" t="s">
        <v>1565</v>
      </c>
      <c r="D548" s="48" t="s">
        <v>42</v>
      </c>
      <c r="E548" s="36" t="s">
        <v>35</v>
      </c>
      <c r="F548" s="36" t="s">
        <v>131</v>
      </c>
      <c r="G548" s="36" t="s">
        <v>26</v>
      </c>
      <c r="H548" s="194">
        <v>603524255</v>
      </c>
      <c r="I548" s="83" t="s">
        <v>14</v>
      </c>
      <c r="J548" s="36" t="s">
        <v>50</v>
      </c>
      <c r="K548" s="36" t="s">
        <v>14</v>
      </c>
      <c r="L548" s="36" t="s">
        <v>1555</v>
      </c>
    </row>
    <row r="549" spans="2:12" ht="63.75">
      <c r="B549" s="36">
        <v>77101604</v>
      </c>
      <c r="C549" s="36" t="s">
        <v>1566</v>
      </c>
      <c r="D549" s="48" t="s">
        <v>259</v>
      </c>
      <c r="E549" s="36" t="s">
        <v>114</v>
      </c>
      <c r="F549" s="36" t="s">
        <v>131</v>
      </c>
      <c r="G549" s="36" t="s">
        <v>26</v>
      </c>
      <c r="H549" s="194">
        <v>448546716</v>
      </c>
      <c r="I549" s="83" t="s">
        <v>14</v>
      </c>
      <c r="J549" s="36" t="s">
        <v>50</v>
      </c>
      <c r="K549" s="36" t="s">
        <v>14</v>
      </c>
      <c r="L549" s="36" t="s">
        <v>1555</v>
      </c>
    </row>
    <row r="550" spans="2:12" ht="63.75">
      <c r="B550" s="36">
        <v>77101604</v>
      </c>
      <c r="C550" s="36" t="s">
        <v>1567</v>
      </c>
      <c r="D550" s="48" t="s">
        <v>42</v>
      </c>
      <c r="E550" s="36" t="s">
        <v>25</v>
      </c>
      <c r="F550" s="36" t="s">
        <v>131</v>
      </c>
      <c r="G550" s="36" t="s">
        <v>26</v>
      </c>
      <c r="H550" s="194">
        <v>76168911</v>
      </c>
      <c r="I550" s="83" t="s">
        <v>14</v>
      </c>
      <c r="J550" s="36" t="s">
        <v>50</v>
      </c>
      <c r="K550" s="36" t="s">
        <v>14</v>
      </c>
      <c r="L550" s="36" t="s">
        <v>500</v>
      </c>
    </row>
    <row r="551" spans="2:12" ht="76.5">
      <c r="B551" s="36">
        <v>77101604</v>
      </c>
      <c r="C551" s="36" t="s">
        <v>1568</v>
      </c>
      <c r="D551" s="48" t="s">
        <v>259</v>
      </c>
      <c r="E551" s="36" t="s">
        <v>114</v>
      </c>
      <c r="F551" s="36" t="s">
        <v>131</v>
      </c>
      <c r="G551" s="36" t="s">
        <v>26</v>
      </c>
      <c r="H551" s="185">
        <v>100000000</v>
      </c>
      <c r="I551" s="83" t="s">
        <v>14</v>
      </c>
      <c r="J551" s="36" t="s">
        <v>50</v>
      </c>
      <c r="K551" s="36" t="s">
        <v>14</v>
      </c>
      <c r="L551" s="36" t="s">
        <v>500</v>
      </c>
    </row>
    <row r="552" spans="2:12" ht="63.75">
      <c r="B552" s="36">
        <v>77101604</v>
      </c>
      <c r="C552" s="36" t="s">
        <v>1569</v>
      </c>
      <c r="D552" s="48" t="s">
        <v>16</v>
      </c>
      <c r="E552" s="36" t="s">
        <v>11</v>
      </c>
      <c r="F552" s="36" t="s">
        <v>131</v>
      </c>
      <c r="G552" s="36" t="s">
        <v>26</v>
      </c>
      <c r="H552" s="185">
        <v>261198080</v>
      </c>
      <c r="I552" s="83" t="s">
        <v>14</v>
      </c>
      <c r="J552" s="36" t="s">
        <v>50</v>
      </c>
      <c r="K552" s="36" t="s">
        <v>14</v>
      </c>
      <c r="L552" s="36" t="s">
        <v>500</v>
      </c>
    </row>
    <row r="553" spans="2:12" ht="63.75">
      <c r="B553" s="36">
        <v>77101604</v>
      </c>
      <c r="C553" s="36" t="s">
        <v>1570</v>
      </c>
      <c r="D553" s="48" t="s">
        <v>967</v>
      </c>
      <c r="E553" s="36" t="s">
        <v>20</v>
      </c>
      <c r="F553" s="36" t="s">
        <v>131</v>
      </c>
      <c r="G553" s="36" t="s">
        <v>26</v>
      </c>
      <c r="H553" s="195">
        <v>500000000</v>
      </c>
      <c r="I553" s="83" t="s">
        <v>14</v>
      </c>
      <c r="J553" s="36" t="s">
        <v>50</v>
      </c>
      <c r="K553" s="36" t="s">
        <v>14</v>
      </c>
      <c r="L553" s="36" t="s">
        <v>500</v>
      </c>
    </row>
    <row r="554" spans="2:12" ht="63.75">
      <c r="B554" s="36">
        <v>77101604</v>
      </c>
      <c r="C554" s="36" t="s">
        <v>1571</v>
      </c>
      <c r="D554" s="48" t="s">
        <v>967</v>
      </c>
      <c r="E554" s="36" t="s">
        <v>20</v>
      </c>
      <c r="F554" s="36" t="s">
        <v>131</v>
      </c>
      <c r="G554" s="36" t="s">
        <v>26</v>
      </c>
      <c r="H554" s="195">
        <v>400000000</v>
      </c>
      <c r="I554" s="83" t="s">
        <v>14</v>
      </c>
      <c r="J554" s="36" t="s">
        <v>50</v>
      </c>
      <c r="K554" s="36" t="s">
        <v>14</v>
      </c>
      <c r="L554" s="36" t="s">
        <v>500</v>
      </c>
    </row>
    <row r="555" spans="2:12" ht="63.75">
      <c r="B555" s="36">
        <v>77101604</v>
      </c>
      <c r="C555" s="36" t="s">
        <v>1572</v>
      </c>
      <c r="D555" s="48" t="s">
        <v>42</v>
      </c>
      <c r="E555" s="36" t="s">
        <v>35</v>
      </c>
      <c r="F555" s="36" t="s">
        <v>131</v>
      </c>
      <c r="G555" s="36" t="s">
        <v>26</v>
      </c>
      <c r="H555" s="195">
        <v>160000000</v>
      </c>
      <c r="I555" s="83" t="s">
        <v>14</v>
      </c>
      <c r="J555" s="36" t="s">
        <v>50</v>
      </c>
      <c r="K555" s="36" t="s">
        <v>14</v>
      </c>
      <c r="L555" s="36" t="s">
        <v>500</v>
      </c>
    </row>
    <row r="556" spans="2:12" ht="76.5">
      <c r="B556" s="36">
        <v>77101604</v>
      </c>
      <c r="C556" s="36" t="s">
        <v>1573</v>
      </c>
      <c r="D556" s="48" t="s">
        <v>42</v>
      </c>
      <c r="E556" s="36" t="s">
        <v>25</v>
      </c>
      <c r="F556" s="36" t="s">
        <v>131</v>
      </c>
      <c r="G556" s="36" t="s">
        <v>26</v>
      </c>
      <c r="H556" s="185">
        <v>90000000</v>
      </c>
      <c r="I556" s="83" t="s">
        <v>14</v>
      </c>
      <c r="J556" s="36" t="s">
        <v>50</v>
      </c>
      <c r="K556" s="36" t="s">
        <v>14</v>
      </c>
      <c r="L556" s="36" t="s">
        <v>500</v>
      </c>
    </row>
    <row r="557" spans="2:12" ht="63.75">
      <c r="B557" s="36">
        <v>77101604</v>
      </c>
      <c r="C557" s="36" t="s">
        <v>1574</v>
      </c>
      <c r="D557" s="48" t="s">
        <v>19</v>
      </c>
      <c r="E557" s="36" t="s">
        <v>35</v>
      </c>
      <c r="F557" s="36" t="s">
        <v>131</v>
      </c>
      <c r="G557" s="36" t="s">
        <v>26</v>
      </c>
      <c r="H557" s="185">
        <v>135513273</v>
      </c>
      <c r="I557" s="83" t="s">
        <v>14</v>
      </c>
      <c r="J557" s="36" t="s">
        <v>50</v>
      </c>
      <c r="K557" s="36" t="s">
        <v>14</v>
      </c>
      <c r="L557" s="36" t="s">
        <v>500</v>
      </c>
    </row>
    <row r="558" spans="2:12" ht="63.75">
      <c r="B558" s="36">
        <v>77101604</v>
      </c>
      <c r="C558" s="36" t="s">
        <v>1575</v>
      </c>
      <c r="D558" s="48" t="s">
        <v>259</v>
      </c>
      <c r="E558" s="36" t="s">
        <v>114</v>
      </c>
      <c r="F558" s="36" t="s">
        <v>131</v>
      </c>
      <c r="G558" s="36" t="s">
        <v>26</v>
      </c>
      <c r="H558" s="195">
        <v>381529015</v>
      </c>
      <c r="I558" s="83" t="s">
        <v>14</v>
      </c>
      <c r="J558" s="36" t="s">
        <v>50</v>
      </c>
      <c r="K558" s="36" t="s">
        <v>14</v>
      </c>
      <c r="L558" s="36" t="s">
        <v>500</v>
      </c>
    </row>
    <row r="559" spans="2:12" ht="63.75">
      <c r="B559" s="36">
        <v>77101604</v>
      </c>
      <c r="C559" s="36" t="s">
        <v>1576</v>
      </c>
      <c r="D559" s="48" t="s">
        <v>967</v>
      </c>
      <c r="E559" s="36" t="s">
        <v>20</v>
      </c>
      <c r="F559" s="36" t="s">
        <v>131</v>
      </c>
      <c r="G559" s="36" t="s">
        <v>26</v>
      </c>
      <c r="H559" s="195">
        <v>200000000</v>
      </c>
      <c r="I559" s="83" t="s">
        <v>14</v>
      </c>
      <c r="J559" s="36" t="s">
        <v>50</v>
      </c>
      <c r="K559" s="36" t="s">
        <v>14</v>
      </c>
      <c r="L559" s="36" t="s">
        <v>500</v>
      </c>
    </row>
    <row r="560" spans="2:12" ht="63.75">
      <c r="B560" s="36">
        <v>77101604</v>
      </c>
      <c r="C560" s="36" t="s">
        <v>1577</v>
      </c>
      <c r="D560" s="48" t="s">
        <v>42</v>
      </c>
      <c r="E560" s="36" t="s">
        <v>35</v>
      </c>
      <c r="F560" s="36" t="s">
        <v>131</v>
      </c>
      <c r="G560" s="36" t="s">
        <v>26</v>
      </c>
      <c r="H560" s="185">
        <v>63799305</v>
      </c>
      <c r="I560" s="83" t="s">
        <v>14</v>
      </c>
      <c r="J560" s="36" t="s">
        <v>50</v>
      </c>
      <c r="K560" s="36" t="s">
        <v>14</v>
      </c>
      <c r="L560" s="36" t="s">
        <v>500</v>
      </c>
    </row>
    <row r="561" spans="2:12" ht="63.75">
      <c r="B561" s="36">
        <v>77101604</v>
      </c>
      <c r="C561" s="36" t="s">
        <v>1578</v>
      </c>
      <c r="D561" s="48" t="s">
        <v>42</v>
      </c>
      <c r="E561" s="36" t="s">
        <v>25</v>
      </c>
      <c r="F561" s="36" t="s">
        <v>131</v>
      </c>
      <c r="G561" s="36" t="s">
        <v>26</v>
      </c>
      <c r="H561" s="185">
        <v>82348868</v>
      </c>
      <c r="I561" s="83" t="s">
        <v>14</v>
      </c>
      <c r="J561" s="36" t="s">
        <v>50</v>
      </c>
      <c r="K561" s="36" t="s">
        <v>14</v>
      </c>
      <c r="L561" s="36" t="s">
        <v>500</v>
      </c>
    </row>
    <row r="562" spans="2:12" ht="63.75">
      <c r="B562" s="36">
        <v>77101604</v>
      </c>
      <c r="C562" s="36" t="s">
        <v>1579</v>
      </c>
      <c r="D562" s="48" t="s">
        <v>259</v>
      </c>
      <c r="E562" s="36" t="s">
        <v>114</v>
      </c>
      <c r="F562" s="36" t="s">
        <v>131</v>
      </c>
      <c r="G562" s="36" t="s">
        <v>26</v>
      </c>
      <c r="H562" s="185">
        <v>171529015</v>
      </c>
      <c r="I562" s="83" t="s">
        <v>14</v>
      </c>
      <c r="J562" s="36" t="s">
        <v>50</v>
      </c>
      <c r="K562" s="36" t="s">
        <v>14</v>
      </c>
      <c r="L562" s="36" t="s">
        <v>500</v>
      </c>
    </row>
    <row r="563" spans="2:12" ht="63.75">
      <c r="B563" s="36">
        <v>77101604</v>
      </c>
      <c r="C563" s="36" t="s">
        <v>1580</v>
      </c>
      <c r="D563" s="48" t="s">
        <v>967</v>
      </c>
      <c r="E563" s="36" t="s">
        <v>20</v>
      </c>
      <c r="F563" s="36" t="s">
        <v>131</v>
      </c>
      <c r="G563" s="36" t="s">
        <v>26</v>
      </c>
      <c r="H563" s="185">
        <v>300000000</v>
      </c>
      <c r="I563" s="83" t="s">
        <v>14</v>
      </c>
      <c r="J563" s="36" t="s">
        <v>50</v>
      </c>
      <c r="K563" s="36" t="s">
        <v>14</v>
      </c>
      <c r="L563" s="36" t="s">
        <v>500</v>
      </c>
    </row>
    <row r="564" spans="2:12" ht="76.5">
      <c r="B564" s="36">
        <v>77101604</v>
      </c>
      <c r="C564" s="36" t="s">
        <v>1581</v>
      </c>
      <c r="D564" s="48" t="s">
        <v>259</v>
      </c>
      <c r="E564" s="36" t="s">
        <v>25</v>
      </c>
      <c r="F564" s="36" t="s">
        <v>131</v>
      </c>
      <c r="G564" s="36" t="s">
        <v>26</v>
      </c>
      <c r="H564" s="185">
        <v>616390958</v>
      </c>
      <c r="I564" s="83" t="s">
        <v>14</v>
      </c>
      <c r="J564" s="36" t="s">
        <v>50</v>
      </c>
      <c r="K564" s="36" t="s">
        <v>14</v>
      </c>
      <c r="L564" s="36" t="s">
        <v>500</v>
      </c>
    </row>
    <row r="565" spans="2:12" ht="63.75">
      <c r="B565" s="36">
        <v>77101604</v>
      </c>
      <c r="C565" s="36" t="s">
        <v>1582</v>
      </c>
      <c r="D565" s="48" t="s">
        <v>259</v>
      </c>
      <c r="E565" s="36" t="s">
        <v>114</v>
      </c>
      <c r="F565" s="36" t="s">
        <v>131</v>
      </c>
      <c r="G565" s="36" t="s">
        <v>26</v>
      </c>
      <c r="H565" s="185">
        <v>35915501</v>
      </c>
      <c r="I565" s="83" t="s">
        <v>14</v>
      </c>
      <c r="J565" s="36" t="s">
        <v>50</v>
      </c>
      <c r="K565" s="36" t="s">
        <v>14</v>
      </c>
      <c r="L565" s="36" t="s">
        <v>500</v>
      </c>
    </row>
    <row r="566" spans="2:12" ht="63.75">
      <c r="B566" s="36">
        <v>77101604</v>
      </c>
      <c r="C566" s="36" t="s">
        <v>1583</v>
      </c>
      <c r="D566" s="48" t="s">
        <v>42</v>
      </c>
      <c r="E566" s="36" t="s">
        <v>35</v>
      </c>
      <c r="F566" s="36" t="s">
        <v>131</v>
      </c>
      <c r="G566" s="36" t="s">
        <v>26</v>
      </c>
      <c r="H566" s="185">
        <v>444950087</v>
      </c>
      <c r="I566" s="83" t="s">
        <v>14</v>
      </c>
      <c r="J566" s="36" t="s">
        <v>50</v>
      </c>
      <c r="K566" s="36" t="s">
        <v>14</v>
      </c>
      <c r="L566" s="36" t="s">
        <v>500</v>
      </c>
    </row>
    <row r="567" spans="2:12" ht="63.75">
      <c r="B567" s="36">
        <v>77101604</v>
      </c>
      <c r="C567" s="36" t="s">
        <v>1584</v>
      </c>
      <c r="D567" s="48" t="s">
        <v>259</v>
      </c>
      <c r="E567" s="36" t="s">
        <v>114</v>
      </c>
      <c r="F567" s="36" t="s">
        <v>131</v>
      </c>
      <c r="G567" s="36" t="s">
        <v>26</v>
      </c>
      <c r="H567" s="185">
        <v>35809943</v>
      </c>
      <c r="I567" s="83" t="s">
        <v>14</v>
      </c>
      <c r="J567" s="36" t="s">
        <v>50</v>
      </c>
      <c r="K567" s="36" t="s">
        <v>14</v>
      </c>
      <c r="L567" s="36" t="s">
        <v>500</v>
      </c>
    </row>
    <row r="568" spans="2:12" ht="63.75">
      <c r="B568" s="36">
        <v>77101604</v>
      </c>
      <c r="C568" s="36" t="s">
        <v>1585</v>
      </c>
      <c r="D568" s="48" t="s">
        <v>259</v>
      </c>
      <c r="E568" s="36" t="s">
        <v>114</v>
      </c>
      <c r="F568" s="36" t="s">
        <v>131</v>
      </c>
      <c r="G568" s="36" t="s">
        <v>26</v>
      </c>
      <c r="H568" s="185">
        <v>171529015</v>
      </c>
      <c r="I568" s="83" t="s">
        <v>14</v>
      </c>
      <c r="J568" s="36" t="s">
        <v>50</v>
      </c>
      <c r="K568" s="36" t="s">
        <v>14</v>
      </c>
      <c r="L568" s="36" t="s">
        <v>500</v>
      </c>
    </row>
    <row r="569" spans="2:12" ht="76.5">
      <c r="B569" s="36">
        <v>77101604</v>
      </c>
      <c r="C569" s="36" t="s">
        <v>1586</v>
      </c>
      <c r="D569" s="48" t="s">
        <v>259</v>
      </c>
      <c r="E569" s="36" t="s">
        <v>114</v>
      </c>
      <c r="F569" s="36" t="s">
        <v>131</v>
      </c>
      <c r="G569" s="36" t="s">
        <v>26</v>
      </c>
      <c r="H569" s="185">
        <v>113529015</v>
      </c>
      <c r="I569" s="83" t="s">
        <v>14</v>
      </c>
      <c r="J569" s="36" t="s">
        <v>50</v>
      </c>
      <c r="K569" s="36" t="s">
        <v>14</v>
      </c>
      <c r="L569" s="36" t="s">
        <v>500</v>
      </c>
    </row>
    <row r="570" spans="2:12" ht="63.75">
      <c r="B570" s="36">
        <v>77101604</v>
      </c>
      <c r="C570" s="36" t="s">
        <v>1587</v>
      </c>
      <c r="D570" s="48" t="s">
        <v>19</v>
      </c>
      <c r="E570" s="36" t="s">
        <v>35</v>
      </c>
      <c r="F570" s="36" t="s">
        <v>131</v>
      </c>
      <c r="G570" s="36" t="s">
        <v>26</v>
      </c>
      <c r="H570" s="195">
        <v>241475029</v>
      </c>
      <c r="I570" s="83" t="s">
        <v>14</v>
      </c>
      <c r="J570" s="36" t="s">
        <v>50</v>
      </c>
      <c r="K570" s="36" t="s">
        <v>14</v>
      </c>
      <c r="L570" s="36" t="s">
        <v>500</v>
      </c>
    </row>
    <row r="571" spans="2:12" ht="63.75">
      <c r="B571" s="36">
        <v>77101604</v>
      </c>
      <c r="C571" s="36" t="s">
        <v>1588</v>
      </c>
      <c r="D571" s="48" t="s">
        <v>259</v>
      </c>
      <c r="E571" s="36" t="s">
        <v>25</v>
      </c>
      <c r="F571" s="36" t="s">
        <v>131</v>
      </c>
      <c r="G571" s="36" t="s">
        <v>26</v>
      </c>
      <c r="H571" s="195">
        <v>146628499</v>
      </c>
      <c r="I571" s="83" t="s">
        <v>14</v>
      </c>
      <c r="J571" s="36" t="s">
        <v>50</v>
      </c>
      <c r="K571" s="36" t="s">
        <v>14</v>
      </c>
      <c r="L571" s="36" t="s">
        <v>500</v>
      </c>
    </row>
    <row r="572" spans="2:12" ht="63.75">
      <c r="B572" s="36">
        <v>77101604</v>
      </c>
      <c r="C572" s="36" t="s">
        <v>1589</v>
      </c>
      <c r="D572" s="48" t="s">
        <v>259</v>
      </c>
      <c r="E572" s="36" t="s">
        <v>114</v>
      </c>
      <c r="F572" s="36" t="s">
        <v>131</v>
      </c>
      <c r="G572" s="36" t="s">
        <v>26</v>
      </c>
      <c r="H572" s="195">
        <v>38571562</v>
      </c>
      <c r="I572" s="83" t="s">
        <v>14</v>
      </c>
      <c r="J572" s="36" t="s">
        <v>50</v>
      </c>
      <c r="K572" s="36" t="s">
        <v>14</v>
      </c>
      <c r="L572" s="36" t="s">
        <v>500</v>
      </c>
    </row>
    <row r="573" spans="2:12" ht="63.75">
      <c r="B573" s="36">
        <v>77101604</v>
      </c>
      <c r="C573" s="36" t="s">
        <v>1590</v>
      </c>
      <c r="D573" s="48" t="s">
        <v>259</v>
      </c>
      <c r="E573" s="36" t="s">
        <v>25</v>
      </c>
      <c r="F573" s="36" t="s">
        <v>131</v>
      </c>
      <c r="G573" s="36" t="s">
        <v>26</v>
      </c>
      <c r="H573" s="195">
        <v>452600369</v>
      </c>
      <c r="I573" s="83" t="s">
        <v>14</v>
      </c>
      <c r="J573" s="36" t="s">
        <v>50</v>
      </c>
      <c r="K573" s="36" t="s">
        <v>14</v>
      </c>
      <c r="L573" s="36" t="s">
        <v>500</v>
      </c>
    </row>
    <row r="574" spans="2:12" ht="63.75">
      <c r="B574" s="36">
        <v>77101604</v>
      </c>
      <c r="C574" s="36" t="s">
        <v>1591</v>
      </c>
      <c r="D574" s="48" t="s">
        <v>259</v>
      </c>
      <c r="E574" s="36" t="s">
        <v>25</v>
      </c>
      <c r="F574" s="36" t="s">
        <v>131</v>
      </c>
      <c r="G574" s="36" t="s">
        <v>26</v>
      </c>
      <c r="H574" s="195">
        <v>338520151</v>
      </c>
      <c r="I574" s="83" t="s">
        <v>14</v>
      </c>
      <c r="J574" s="36" t="s">
        <v>50</v>
      </c>
      <c r="K574" s="36" t="s">
        <v>14</v>
      </c>
      <c r="L574" s="36" t="s">
        <v>500</v>
      </c>
    </row>
    <row r="575" spans="2:12" ht="63.75">
      <c r="B575" s="36">
        <v>77101604</v>
      </c>
      <c r="C575" s="36" t="s">
        <v>1592</v>
      </c>
      <c r="D575" s="48" t="s">
        <v>259</v>
      </c>
      <c r="E575" s="36" t="s">
        <v>114</v>
      </c>
      <c r="F575" s="36" t="s">
        <v>131</v>
      </c>
      <c r="G575" s="36" t="s">
        <v>26</v>
      </c>
      <c r="H575" s="195">
        <v>609755501</v>
      </c>
      <c r="I575" s="83" t="s">
        <v>14</v>
      </c>
      <c r="J575" s="36" t="s">
        <v>50</v>
      </c>
      <c r="K575" s="36" t="s">
        <v>14</v>
      </c>
      <c r="L575" s="36" t="s">
        <v>500</v>
      </c>
    </row>
    <row r="576" spans="2:12" ht="63.75">
      <c r="B576" s="36">
        <v>77101604</v>
      </c>
      <c r="C576" s="36" t="s">
        <v>1593</v>
      </c>
      <c r="D576" s="48" t="s">
        <v>259</v>
      </c>
      <c r="E576" s="36" t="s">
        <v>25</v>
      </c>
      <c r="F576" s="36" t="s">
        <v>131</v>
      </c>
      <c r="G576" s="36" t="s">
        <v>26</v>
      </c>
      <c r="H576" s="195">
        <v>2691780000</v>
      </c>
      <c r="I576" s="83" t="s">
        <v>14</v>
      </c>
      <c r="J576" s="36" t="s">
        <v>50</v>
      </c>
      <c r="K576" s="36" t="s">
        <v>14</v>
      </c>
      <c r="L576" s="36" t="s">
        <v>500</v>
      </c>
    </row>
    <row r="577" spans="2:12" ht="63.75">
      <c r="B577" s="36">
        <v>77101604</v>
      </c>
      <c r="C577" s="36" t="s">
        <v>1594</v>
      </c>
      <c r="D577" s="48" t="s">
        <v>259</v>
      </c>
      <c r="E577" s="36" t="s">
        <v>114</v>
      </c>
      <c r="F577" s="36" t="s">
        <v>131</v>
      </c>
      <c r="G577" s="36" t="s">
        <v>26</v>
      </c>
      <c r="H577" s="195">
        <v>172958095</v>
      </c>
      <c r="I577" s="83" t="s">
        <v>14</v>
      </c>
      <c r="J577" s="36" t="s">
        <v>50</v>
      </c>
      <c r="K577" s="36" t="s">
        <v>14</v>
      </c>
      <c r="L577" s="36" t="s">
        <v>500</v>
      </c>
    </row>
    <row r="578" spans="2:12" ht="63.75">
      <c r="B578" s="36">
        <v>77101604</v>
      </c>
      <c r="C578" s="36" t="s">
        <v>1595</v>
      </c>
      <c r="D578" s="48" t="s">
        <v>259</v>
      </c>
      <c r="E578" s="36" t="s">
        <v>25</v>
      </c>
      <c r="F578" s="36" t="s">
        <v>131</v>
      </c>
      <c r="G578" s="36" t="s">
        <v>26</v>
      </c>
      <c r="H578" s="195">
        <v>150000000</v>
      </c>
      <c r="I578" s="83" t="s">
        <v>14</v>
      </c>
      <c r="J578" s="36" t="s">
        <v>50</v>
      </c>
      <c r="K578" s="36" t="s">
        <v>14</v>
      </c>
      <c r="L578" s="36" t="s">
        <v>500</v>
      </c>
    </row>
    <row r="579" spans="2:12" ht="63.75">
      <c r="B579" s="36">
        <v>77101604</v>
      </c>
      <c r="C579" s="36" t="s">
        <v>1596</v>
      </c>
      <c r="D579" s="48" t="s">
        <v>259</v>
      </c>
      <c r="E579" s="36" t="s">
        <v>25</v>
      </c>
      <c r="F579" s="36" t="s">
        <v>131</v>
      </c>
      <c r="G579" s="36" t="s">
        <v>26</v>
      </c>
      <c r="H579" s="195">
        <v>90647538</v>
      </c>
      <c r="I579" s="83" t="s">
        <v>14</v>
      </c>
      <c r="J579" s="36" t="s">
        <v>50</v>
      </c>
      <c r="K579" s="36" t="s">
        <v>14</v>
      </c>
      <c r="L579" s="36" t="s">
        <v>500</v>
      </c>
    </row>
    <row r="580" spans="2:12" ht="63.75">
      <c r="B580" s="36">
        <v>77101604</v>
      </c>
      <c r="C580" s="36" t="s">
        <v>1597</v>
      </c>
      <c r="D580" s="48" t="s">
        <v>259</v>
      </c>
      <c r="E580" s="36" t="s">
        <v>114</v>
      </c>
      <c r="F580" s="36" t="s">
        <v>131</v>
      </c>
      <c r="G580" s="36" t="s">
        <v>26</v>
      </c>
      <c r="H580" s="195">
        <v>40000000</v>
      </c>
      <c r="I580" s="83" t="s">
        <v>14</v>
      </c>
      <c r="J580" s="36" t="s">
        <v>50</v>
      </c>
      <c r="K580" s="36" t="s">
        <v>14</v>
      </c>
      <c r="L580" s="36" t="s">
        <v>500</v>
      </c>
    </row>
    <row r="581" spans="2:12" ht="76.5">
      <c r="B581" s="36">
        <v>77101604</v>
      </c>
      <c r="C581" s="36" t="s">
        <v>1598</v>
      </c>
      <c r="D581" s="48" t="s">
        <v>259</v>
      </c>
      <c r="E581" s="36" t="s">
        <v>114</v>
      </c>
      <c r="F581" s="36" t="s">
        <v>131</v>
      </c>
      <c r="G581" s="36" t="s">
        <v>26</v>
      </c>
      <c r="H581" s="195">
        <v>62085899</v>
      </c>
      <c r="I581" s="83" t="s">
        <v>14</v>
      </c>
      <c r="J581" s="36" t="s">
        <v>50</v>
      </c>
      <c r="K581" s="36" t="s">
        <v>14</v>
      </c>
      <c r="L581" s="36" t="s">
        <v>500</v>
      </c>
    </row>
    <row r="582" spans="2:12" ht="63.75">
      <c r="B582" s="36">
        <v>77101604</v>
      </c>
      <c r="C582" s="36" t="s">
        <v>1599</v>
      </c>
      <c r="D582" s="48" t="s">
        <v>259</v>
      </c>
      <c r="E582" s="36" t="s">
        <v>114</v>
      </c>
      <c r="F582" s="36" t="s">
        <v>131</v>
      </c>
      <c r="G582" s="36" t="s">
        <v>26</v>
      </c>
      <c r="H582" s="195">
        <v>50000000</v>
      </c>
      <c r="I582" s="83" t="s">
        <v>14</v>
      </c>
      <c r="J582" s="36" t="s">
        <v>50</v>
      </c>
      <c r="K582" s="36" t="s">
        <v>14</v>
      </c>
      <c r="L582" s="36" t="s">
        <v>500</v>
      </c>
    </row>
    <row r="583" spans="2:12" ht="63.75">
      <c r="B583" s="36">
        <v>77101604</v>
      </c>
      <c r="C583" s="36" t="s">
        <v>1600</v>
      </c>
      <c r="D583" s="48" t="s">
        <v>259</v>
      </c>
      <c r="E583" s="36" t="s">
        <v>114</v>
      </c>
      <c r="F583" s="36" t="s">
        <v>131</v>
      </c>
      <c r="G583" s="36" t="s">
        <v>26</v>
      </c>
      <c r="H583" s="195">
        <v>80000000</v>
      </c>
      <c r="I583" s="83" t="s">
        <v>14</v>
      </c>
      <c r="J583" s="36" t="s">
        <v>50</v>
      </c>
      <c r="K583" s="36" t="s">
        <v>14</v>
      </c>
      <c r="L583" s="36" t="s">
        <v>500</v>
      </c>
    </row>
    <row r="584" spans="2:12" ht="63.75">
      <c r="B584" s="36">
        <v>77101604</v>
      </c>
      <c r="C584" s="36" t="s">
        <v>1601</v>
      </c>
      <c r="D584" s="48" t="s">
        <v>259</v>
      </c>
      <c r="E584" s="36" t="s">
        <v>25</v>
      </c>
      <c r="F584" s="36" t="s">
        <v>131</v>
      </c>
      <c r="G584" s="36" t="s">
        <v>26</v>
      </c>
      <c r="H584" s="195">
        <v>280000000</v>
      </c>
      <c r="I584" s="83" t="s">
        <v>14</v>
      </c>
      <c r="J584" s="36" t="s">
        <v>50</v>
      </c>
      <c r="K584" s="36" t="s">
        <v>14</v>
      </c>
      <c r="L584" s="36" t="s">
        <v>978</v>
      </c>
    </row>
    <row r="585" spans="2:12" ht="63.75">
      <c r="B585" s="36">
        <v>77101604</v>
      </c>
      <c r="C585" s="36" t="s">
        <v>1602</v>
      </c>
      <c r="D585" s="48" t="s">
        <v>259</v>
      </c>
      <c r="E585" s="36" t="s">
        <v>114</v>
      </c>
      <c r="F585" s="36" t="s">
        <v>131</v>
      </c>
      <c r="G585" s="36" t="s">
        <v>26</v>
      </c>
      <c r="H585" s="195">
        <v>100000000</v>
      </c>
      <c r="I585" s="83" t="s">
        <v>14</v>
      </c>
      <c r="J585" s="36" t="s">
        <v>50</v>
      </c>
      <c r="K585" s="36" t="s">
        <v>14</v>
      </c>
      <c r="L585" s="36" t="s">
        <v>978</v>
      </c>
    </row>
    <row r="586" spans="2:12" ht="76.5">
      <c r="B586" s="36">
        <v>77101604</v>
      </c>
      <c r="C586" s="36" t="s">
        <v>1603</v>
      </c>
      <c r="D586" s="48" t="s">
        <v>259</v>
      </c>
      <c r="E586" s="36" t="s">
        <v>114</v>
      </c>
      <c r="F586" s="36" t="s">
        <v>131</v>
      </c>
      <c r="G586" s="36" t="s">
        <v>26</v>
      </c>
      <c r="H586" s="195">
        <v>160058030</v>
      </c>
      <c r="I586" s="83" t="s">
        <v>14</v>
      </c>
      <c r="J586" s="36" t="s">
        <v>50</v>
      </c>
      <c r="K586" s="36" t="s">
        <v>14</v>
      </c>
      <c r="L586" s="36" t="s">
        <v>500</v>
      </c>
    </row>
    <row r="587" spans="2:12" ht="76.5">
      <c r="B587" s="36">
        <v>77101604</v>
      </c>
      <c r="C587" s="36" t="s">
        <v>1604</v>
      </c>
      <c r="D587" s="48" t="s">
        <v>259</v>
      </c>
      <c r="E587" s="36" t="s">
        <v>114</v>
      </c>
      <c r="F587" s="36" t="s">
        <v>131</v>
      </c>
      <c r="G587" s="36" t="s">
        <v>26</v>
      </c>
      <c r="H587" s="185">
        <v>173529015</v>
      </c>
      <c r="I587" s="83" t="s">
        <v>14</v>
      </c>
      <c r="J587" s="36" t="s">
        <v>50</v>
      </c>
      <c r="K587" s="36" t="s">
        <v>14</v>
      </c>
      <c r="L587" s="36" t="s">
        <v>500</v>
      </c>
    </row>
    <row r="588" spans="2:12" ht="63.75">
      <c r="B588" s="36">
        <v>90121502</v>
      </c>
      <c r="C588" s="36" t="s">
        <v>1605</v>
      </c>
      <c r="D588" s="36" t="s">
        <v>10</v>
      </c>
      <c r="E588" s="36" t="s">
        <v>27</v>
      </c>
      <c r="F588" s="36" t="s">
        <v>214</v>
      </c>
      <c r="G588" s="36" t="s">
        <v>26</v>
      </c>
      <c r="H588" s="194">
        <v>20000000</v>
      </c>
      <c r="I588" s="83" t="s">
        <v>14</v>
      </c>
      <c r="J588" s="36" t="s">
        <v>50</v>
      </c>
      <c r="K588" s="36" t="s">
        <v>14</v>
      </c>
      <c r="L588" s="36" t="s">
        <v>500</v>
      </c>
    </row>
    <row r="589" spans="2:12" ht="63.75">
      <c r="B589" s="36">
        <v>15111510</v>
      </c>
      <c r="C589" s="71" t="s">
        <v>504</v>
      </c>
      <c r="D589" s="68" t="s">
        <v>36</v>
      </c>
      <c r="E589" s="69" t="s">
        <v>505</v>
      </c>
      <c r="F589" s="68" t="s">
        <v>100</v>
      </c>
      <c r="G589" s="68" t="s">
        <v>26</v>
      </c>
      <c r="H589" s="185">
        <v>60000000</v>
      </c>
      <c r="I589" s="185">
        <v>60000000</v>
      </c>
      <c r="J589" s="70" t="s">
        <v>50</v>
      </c>
      <c r="K589" s="70" t="s">
        <v>22</v>
      </c>
      <c r="L589" s="68" t="s">
        <v>506</v>
      </c>
    </row>
    <row r="590" spans="2:12" ht="63.75">
      <c r="B590" s="36">
        <v>80101500</v>
      </c>
      <c r="C590" s="68" t="s">
        <v>507</v>
      </c>
      <c r="D590" s="68" t="s">
        <v>36</v>
      </c>
      <c r="E590" s="68" t="s">
        <v>508</v>
      </c>
      <c r="F590" s="68" t="s">
        <v>31</v>
      </c>
      <c r="G590" s="68" t="s">
        <v>26</v>
      </c>
      <c r="H590" s="185">
        <v>58624499.99999999</v>
      </c>
      <c r="I590" s="185">
        <v>58624499.99999999</v>
      </c>
      <c r="J590" s="70" t="s">
        <v>50</v>
      </c>
      <c r="K590" s="70" t="s">
        <v>22</v>
      </c>
      <c r="L590" s="68" t="s">
        <v>506</v>
      </c>
    </row>
    <row r="591" spans="2:12" ht="63.75">
      <c r="B591" s="36" t="s">
        <v>509</v>
      </c>
      <c r="C591" s="71" t="s">
        <v>510</v>
      </c>
      <c r="D591" s="68" t="s">
        <v>36</v>
      </c>
      <c r="E591" s="68" t="s">
        <v>508</v>
      </c>
      <c r="F591" s="68" t="s">
        <v>31</v>
      </c>
      <c r="G591" s="68" t="s">
        <v>26</v>
      </c>
      <c r="H591" s="185">
        <v>2500000</v>
      </c>
      <c r="I591" s="185">
        <v>2500000</v>
      </c>
      <c r="J591" s="70" t="s">
        <v>50</v>
      </c>
      <c r="K591" s="70" t="s">
        <v>22</v>
      </c>
      <c r="L591" s="68" t="s">
        <v>506</v>
      </c>
    </row>
    <row r="592" spans="2:12" ht="63.75">
      <c r="B592" s="36">
        <v>80161500</v>
      </c>
      <c r="C592" s="71" t="s">
        <v>511</v>
      </c>
      <c r="D592" s="68" t="s">
        <v>16</v>
      </c>
      <c r="E592" s="68" t="s">
        <v>512</v>
      </c>
      <c r="F592" s="68" t="s">
        <v>100</v>
      </c>
      <c r="G592" s="68" t="s">
        <v>26</v>
      </c>
      <c r="H592" s="185">
        <v>10000000</v>
      </c>
      <c r="I592" s="185">
        <v>10000000</v>
      </c>
      <c r="J592" s="70" t="s">
        <v>50</v>
      </c>
      <c r="K592" s="70" t="s">
        <v>22</v>
      </c>
      <c r="L592" s="68" t="s">
        <v>506</v>
      </c>
    </row>
    <row r="593" spans="2:12" ht="63.75">
      <c r="B593" s="36" t="s">
        <v>2703</v>
      </c>
      <c r="C593" s="155" t="s">
        <v>513</v>
      </c>
      <c r="D593" s="36" t="s">
        <v>19</v>
      </c>
      <c r="E593" s="36" t="s">
        <v>514</v>
      </c>
      <c r="F593" s="36" t="s">
        <v>12</v>
      </c>
      <c r="G593" s="68" t="s">
        <v>26</v>
      </c>
      <c r="H593" s="196">
        <v>53642570607.196495</v>
      </c>
      <c r="I593" s="196">
        <v>53642570607.196495</v>
      </c>
      <c r="J593" s="70" t="s">
        <v>50</v>
      </c>
      <c r="K593" s="70" t="s">
        <v>22</v>
      </c>
      <c r="L593" s="68" t="s">
        <v>506</v>
      </c>
    </row>
    <row r="594" spans="2:12" ht="63.75">
      <c r="B594" s="36" t="s">
        <v>2703</v>
      </c>
      <c r="C594" s="155" t="s">
        <v>513</v>
      </c>
      <c r="D594" s="36" t="s">
        <v>259</v>
      </c>
      <c r="E594" s="36" t="s">
        <v>514</v>
      </c>
      <c r="F594" s="36" t="s">
        <v>12</v>
      </c>
      <c r="G594" s="68" t="s">
        <v>26</v>
      </c>
      <c r="H594" s="196">
        <v>43700000000</v>
      </c>
      <c r="I594" s="196">
        <v>43700000000</v>
      </c>
      <c r="J594" s="70" t="s">
        <v>50</v>
      </c>
      <c r="K594" s="70" t="s">
        <v>22</v>
      </c>
      <c r="L594" s="68" t="s">
        <v>506</v>
      </c>
    </row>
    <row r="595" spans="2:12" ht="63.75">
      <c r="B595" s="67" t="s">
        <v>515</v>
      </c>
      <c r="C595" s="155" t="s">
        <v>516</v>
      </c>
      <c r="D595" s="36" t="s">
        <v>19</v>
      </c>
      <c r="E595" s="36" t="s">
        <v>514</v>
      </c>
      <c r="F595" s="68" t="s">
        <v>12</v>
      </c>
      <c r="G595" s="68" t="s">
        <v>26</v>
      </c>
      <c r="H595" s="197">
        <v>293513783.9233155</v>
      </c>
      <c r="I595" s="197">
        <v>293513783.9233155</v>
      </c>
      <c r="J595" s="70" t="s">
        <v>50</v>
      </c>
      <c r="K595" s="70" t="s">
        <v>22</v>
      </c>
      <c r="L595" s="68" t="s">
        <v>506</v>
      </c>
    </row>
    <row r="596" spans="2:12" ht="63.75">
      <c r="B596" s="67" t="s">
        <v>517</v>
      </c>
      <c r="C596" s="155" t="s">
        <v>518</v>
      </c>
      <c r="D596" s="36" t="s">
        <v>19</v>
      </c>
      <c r="E596" s="36" t="s">
        <v>514</v>
      </c>
      <c r="F596" s="68" t="s">
        <v>12</v>
      </c>
      <c r="G596" s="68" t="s">
        <v>26</v>
      </c>
      <c r="H596" s="197">
        <v>7502190130.102097</v>
      </c>
      <c r="I596" s="197">
        <v>7502190130.102097</v>
      </c>
      <c r="J596" s="70" t="s">
        <v>50</v>
      </c>
      <c r="K596" s="70" t="s">
        <v>22</v>
      </c>
      <c r="L596" s="68" t="s">
        <v>506</v>
      </c>
    </row>
    <row r="597" spans="2:12" ht="63.75">
      <c r="B597" s="67" t="s">
        <v>519</v>
      </c>
      <c r="C597" s="155" t="s">
        <v>520</v>
      </c>
      <c r="D597" s="68" t="s">
        <v>16</v>
      </c>
      <c r="E597" s="36" t="s">
        <v>505</v>
      </c>
      <c r="F597" s="68" t="s">
        <v>12</v>
      </c>
      <c r="G597" s="68" t="s">
        <v>26</v>
      </c>
      <c r="H597" s="197">
        <v>1690492696.5325537</v>
      </c>
      <c r="I597" s="197">
        <v>1690492696.5325537</v>
      </c>
      <c r="J597" s="70" t="s">
        <v>50</v>
      </c>
      <c r="K597" s="70" t="s">
        <v>22</v>
      </c>
      <c r="L597" s="68" t="s">
        <v>506</v>
      </c>
    </row>
    <row r="598" spans="2:12" ht="63.75">
      <c r="B598" s="67" t="s">
        <v>521</v>
      </c>
      <c r="C598" s="160" t="s">
        <v>522</v>
      </c>
      <c r="D598" s="68" t="s">
        <v>36</v>
      </c>
      <c r="E598" s="69" t="s">
        <v>508</v>
      </c>
      <c r="F598" s="68" t="s">
        <v>100</v>
      </c>
      <c r="G598" s="68" t="s">
        <v>26</v>
      </c>
      <c r="H598" s="185">
        <v>8500000</v>
      </c>
      <c r="I598" s="185">
        <v>8500000</v>
      </c>
      <c r="J598" s="70" t="s">
        <v>50</v>
      </c>
      <c r="K598" s="70" t="s">
        <v>22</v>
      </c>
      <c r="L598" s="68" t="s">
        <v>506</v>
      </c>
    </row>
    <row r="599" spans="2:12" ht="63.75">
      <c r="B599" s="67">
        <v>24111800</v>
      </c>
      <c r="C599" s="68" t="s">
        <v>523</v>
      </c>
      <c r="D599" s="36" t="s">
        <v>42</v>
      </c>
      <c r="E599" s="68" t="s">
        <v>524</v>
      </c>
      <c r="F599" s="68" t="s">
        <v>12</v>
      </c>
      <c r="G599" s="68" t="s">
        <v>13</v>
      </c>
      <c r="H599" s="185">
        <v>180000000</v>
      </c>
      <c r="I599" s="185">
        <v>180000000</v>
      </c>
      <c r="J599" s="70" t="s">
        <v>50</v>
      </c>
      <c r="K599" s="70" t="s">
        <v>22</v>
      </c>
      <c r="L599" s="68" t="s">
        <v>506</v>
      </c>
    </row>
    <row r="600" spans="2:12" ht="63.75">
      <c r="B600" s="67" t="s">
        <v>2704</v>
      </c>
      <c r="C600" s="68" t="s">
        <v>525</v>
      </c>
      <c r="D600" s="68" t="s">
        <v>259</v>
      </c>
      <c r="E600" s="68" t="s">
        <v>524</v>
      </c>
      <c r="F600" s="68" t="s">
        <v>100</v>
      </c>
      <c r="G600" s="68" t="s">
        <v>13</v>
      </c>
      <c r="H600" s="185">
        <v>55000000</v>
      </c>
      <c r="I600" s="185">
        <v>55000000</v>
      </c>
      <c r="J600" s="70" t="s">
        <v>50</v>
      </c>
      <c r="K600" s="70" t="s">
        <v>22</v>
      </c>
      <c r="L600" s="68" t="s">
        <v>506</v>
      </c>
    </row>
    <row r="601" spans="2:12" ht="63.75">
      <c r="B601" s="67" t="s">
        <v>527</v>
      </c>
      <c r="C601" s="155" t="s">
        <v>1606</v>
      </c>
      <c r="D601" s="36" t="s">
        <v>19</v>
      </c>
      <c r="E601" s="36" t="s">
        <v>514</v>
      </c>
      <c r="F601" s="68" t="s">
        <v>12</v>
      </c>
      <c r="G601" s="68" t="s">
        <v>26</v>
      </c>
      <c r="H601" s="197">
        <v>1148292007.931429</v>
      </c>
      <c r="I601" s="197">
        <v>92000000</v>
      </c>
      <c r="J601" s="70" t="s">
        <v>50</v>
      </c>
      <c r="K601" s="70" t="s">
        <v>22</v>
      </c>
      <c r="L601" s="68" t="s">
        <v>506</v>
      </c>
    </row>
    <row r="602" spans="2:12" ht="63.75">
      <c r="B602" s="67" t="s">
        <v>527</v>
      </c>
      <c r="C602" s="155" t="s">
        <v>1607</v>
      </c>
      <c r="D602" s="36" t="s">
        <v>1474</v>
      </c>
      <c r="E602" s="36" t="s">
        <v>524</v>
      </c>
      <c r="F602" s="68" t="s">
        <v>12</v>
      </c>
      <c r="G602" s="68" t="s">
        <v>26</v>
      </c>
      <c r="H602" s="197">
        <v>1212324500</v>
      </c>
      <c r="I602" s="197">
        <v>1212324500</v>
      </c>
      <c r="J602" s="70" t="s">
        <v>50</v>
      </c>
      <c r="K602" s="70" t="s">
        <v>22</v>
      </c>
      <c r="L602" s="68" t="s">
        <v>506</v>
      </c>
    </row>
    <row r="603" spans="2:12" ht="63.75">
      <c r="B603" s="67" t="s">
        <v>2705</v>
      </c>
      <c r="C603" s="161" t="s">
        <v>528</v>
      </c>
      <c r="D603" s="68" t="s">
        <v>42</v>
      </c>
      <c r="E603" s="36" t="s">
        <v>514</v>
      </c>
      <c r="F603" s="68" t="s">
        <v>31</v>
      </c>
      <c r="G603" s="68" t="s">
        <v>26</v>
      </c>
      <c r="H603" s="197">
        <v>76588466.88850504</v>
      </c>
      <c r="I603" s="197">
        <v>76588466.88850504</v>
      </c>
      <c r="J603" s="70" t="s">
        <v>50</v>
      </c>
      <c r="K603" s="70" t="s">
        <v>22</v>
      </c>
      <c r="L603" s="68" t="s">
        <v>506</v>
      </c>
    </row>
    <row r="604" spans="2:12" ht="63.75">
      <c r="B604" s="67" t="s">
        <v>529</v>
      </c>
      <c r="C604" s="161" t="s">
        <v>1608</v>
      </c>
      <c r="D604" s="68" t="s">
        <v>16</v>
      </c>
      <c r="E604" s="36" t="s">
        <v>530</v>
      </c>
      <c r="F604" s="68" t="s">
        <v>12</v>
      </c>
      <c r="G604" s="68" t="s">
        <v>26</v>
      </c>
      <c r="H604" s="197">
        <v>195999233</v>
      </c>
      <c r="I604" s="197">
        <v>195999233</v>
      </c>
      <c r="J604" s="70" t="s">
        <v>50</v>
      </c>
      <c r="K604" s="70" t="s">
        <v>22</v>
      </c>
      <c r="L604" s="68" t="s">
        <v>506</v>
      </c>
    </row>
    <row r="605" spans="2:12" ht="63.75">
      <c r="B605" s="67" t="s">
        <v>529</v>
      </c>
      <c r="C605" s="161" t="s">
        <v>1609</v>
      </c>
      <c r="D605" s="68" t="s">
        <v>1394</v>
      </c>
      <c r="E605" s="36" t="s">
        <v>530</v>
      </c>
      <c r="F605" s="68" t="s">
        <v>12</v>
      </c>
      <c r="G605" s="68" t="s">
        <v>26</v>
      </c>
      <c r="H605" s="197">
        <v>165889280</v>
      </c>
      <c r="I605" s="197">
        <v>165889280</v>
      </c>
      <c r="J605" s="70" t="s">
        <v>50</v>
      </c>
      <c r="K605" s="70" t="s">
        <v>22</v>
      </c>
      <c r="L605" s="68" t="s">
        <v>506</v>
      </c>
    </row>
    <row r="606" spans="2:12" ht="63.75">
      <c r="B606" s="67">
        <v>73152101</v>
      </c>
      <c r="C606" s="68" t="s">
        <v>537</v>
      </c>
      <c r="D606" s="68" t="s">
        <v>19</v>
      </c>
      <c r="E606" s="36" t="s">
        <v>536</v>
      </c>
      <c r="F606" s="68" t="s">
        <v>31</v>
      </c>
      <c r="G606" s="68" t="s">
        <v>26</v>
      </c>
      <c r="H606" s="185">
        <v>200000000</v>
      </c>
      <c r="I606" s="185">
        <v>200000000</v>
      </c>
      <c r="J606" s="70" t="s">
        <v>50</v>
      </c>
      <c r="K606" s="70" t="s">
        <v>22</v>
      </c>
      <c r="L606" s="68" t="s">
        <v>506</v>
      </c>
    </row>
    <row r="607" spans="2:12" ht="63.75">
      <c r="B607" s="36" t="s">
        <v>534</v>
      </c>
      <c r="C607" s="36" t="s">
        <v>1610</v>
      </c>
      <c r="D607" s="68" t="s">
        <v>16</v>
      </c>
      <c r="E607" s="68" t="s">
        <v>611</v>
      </c>
      <c r="F607" s="67" t="s">
        <v>31</v>
      </c>
      <c r="G607" s="67" t="s">
        <v>26</v>
      </c>
      <c r="H607" s="185">
        <v>450000000</v>
      </c>
      <c r="I607" s="185">
        <v>450000000</v>
      </c>
      <c r="J607" s="68" t="s">
        <v>50</v>
      </c>
      <c r="K607" s="70" t="s">
        <v>22</v>
      </c>
      <c r="L607" s="68" t="s">
        <v>1611</v>
      </c>
    </row>
    <row r="608" spans="2:12" ht="63.75">
      <c r="B608" s="67">
        <v>15111506</v>
      </c>
      <c r="C608" s="71" t="s">
        <v>531</v>
      </c>
      <c r="D608" s="68" t="s">
        <v>19</v>
      </c>
      <c r="E608" s="36" t="s">
        <v>514</v>
      </c>
      <c r="F608" s="68" t="s">
        <v>100</v>
      </c>
      <c r="G608" s="68" t="s">
        <v>26</v>
      </c>
      <c r="H608" s="185">
        <f>35000000+6138454.77722457+7440551.24512069</f>
        <v>48579006.02234526</v>
      </c>
      <c r="I608" s="185">
        <f>35000000+6138454.77722457+7440551.24512069</f>
        <v>48579006.02234526</v>
      </c>
      <c r="J608" s="70" t="s">
        <v>50</v>
      </c>
      <c r="K608" s="70" t="s">
        <v>22</v>
      </c>
      <c r="L608" s="68" t="s">
        <v>506</v>
      </c>
    </row>
    <row r="609" spans="2:12" ht="63.75">
      <c r="B609" s="67" t="s">
        <v>532</v>
      </c>
      <c r="C609" s="68" t="s">
        <v>533</v>
      </c>
      <c r="D609" s="68" t="s">
        <v>36</v>
      </c>
      <c r="E609" s="36" t="s">
        <v>508</v>
      </c>
      <c r="F609" s="68" t="s">
        <v>31</v>
      </c>
      <c r="G609" s="68" t="s">
        <v>26</v>
      </c>
      <c r="H609" s="197">
        <v>109046166.33077762</v>
      </c>
      <c r="I609" s="197">
        <v>109046166.33077762</v>
      </c>
      <c r="J609" s="70" t="s">
        <v>50</v>
      </c>
      <c r="K609" s="70" t="s">
        <v>22</v>
      </c>
      <c r="L609" s="68" t="s">
        <v>506</v>
      </c>
    </row>
    <row r="610" spans="2:12" ht="63.75">
      <c r="B610" s="67" t="s">
        <v>534</v>
      </c>
      <c r="C610" s="71" t="s">
        <v>535</v>
      </c>
      <c r="D610" s="68" t="s">
        <v>42</v>
      </c>
      <c r="E610" s="36" t="s">
        <v>514</v>
      </c>
      <c r="F610" s="68" t="s">
        <v>100</v>
      </c>
      <c r="G610" s="68" t="s">
        <v>26</v>
      </c>
      <c r="H610" s="185">
        <v>36000000</v>
      </c>
      <c r="I610" s="185">
        <v>36000000</v>
      </c>
      <c r="J610" s="70" t="s">
        <v>50</v>
      </c>
      <c r="K610" s="70" t="s">
        <v>22</v>
      </c>
      <c r="L610" s="68" t="s">
        <v>506</v>
      </c>
    </row>
    <row r="611" spans="2:12" ht="63.75">
      <c r="B611" s="36">
        <v>25172500</v>
      </c>
      <c r="C611" s="36" t="s">
        <v>1612</v>
      </c>
      <c r="D611" s="36" t="s">
        <v>19</v>
      </c>
      <c r="E611" s="36" t="s">
        <v>536</v>
      </c>
      <c r="F611" s="36" t="s">
        <v>100</v>
      </c>
      <c r="G611" s="36" t="s">
        <v>26</v>
      </c>
      <c r="H611" s="198">
        <v>30000000</v>
      </c>
      <c r="I611" s="83" t="s">
        <v>1613</v>
      </c>
      <c r="J611" s="36" t="s">
        <v>50</v>
      </c>
      <c r="K611" s="36" t="s">
        <v>22</v>
      </c>
      <c r="L611" s="68" t="s">
        <v>506</v>
      </c>
    </row>
    <row r="612" spans="2:12" ht="63.75">
      <c r="B612" s="67">
        <v>73152101</v>
      </c>
      <c r="C612" s="68" t="s">
        <v>538</v>
      </c>
      <c r="D612" s="68" t="s">
        <v>16</v>
      </c>
      <c r="E612" s="36" t="s">
        <v>530</v>
      </c>
      <c r="F612" s="68" t="s">
        <v>31</v>
      </c>
      <c r="G612" s="68" t="s">
        <v>26</v>
      </c>
      <c r="H612" s="185">
        <v>100000000</v>
      </c>
      <c r="I612" s="185">
        <v>100000000</v>
      </c>
      <c r="J612" s="70" t="s">
        <v>50</v>
      </c>
      <c r="K612" s="70" t="s">
        <v>22</v>
      </c>
      <c r="L612" s="68" t="s">
        <v>506</v>
      </c>
    </row>
    <row r="613" spans="2:12" ht="63.75">
      <c r="B613" s="67" t="s">
        <v>534</v>
      </c>
      <c r="C613" s="71" t="s">
        <v>540</v>
      </c>
      <c r="D613" s="68" t="s">
        <v>16</v>
      </c>
      <c r="E613" s="36" t="s">
        <v>530</v>
      </c>
      <c r="F613" s="68" t="s">
        <v>31</v>
      </c>
      <c r="G613" s="68" t="s">
        <v>26</v>
      </c>
      <c r="H613" s="185">
        <v>35000000</v>
      </c>
      <c r="I613" s="185">
        <v>35000000</v>
      </c>
      <c r="J613" s="70" t="s">
        <v>50</v>
      </c>
      <c r="K613" s="70" t="s">
        <v>22</v>
      </c>
      <c r="L613" s="68" t="s">
        <v>506</v>
      </c>
    </row>
    <row r="614" spans="2:12" ht="63.75">
      <c r="B614" s="67" t="s">
        <v>534</v>
      </c>
      <c r="C614" s="71" t="s">
        <v>541</v>
      </c>
      <c r="D614" s="68" t="s">
        <v>42</v>
      </c>
      <c r="E614" s="36" t="s">
        <v>536</v>
      </c>
      <c r="F614" s="68" t="s">
        <v>100</v>
      </c>
      <c r="G614" s="68" t="s">
        <v>26</v>
      </c>
      <c r="H614" s="185">
        <v>60000000</v>
      </c>
      <c r="I614" s="185">
        <v>60000000</v>
      </c>
      <c r="J614" s="70" t="s">
        <v>50</v>
      </c>
      <c r="K614" s="70" t="s">
        <v>22</v>
      </c>
      <c r="L614" s="68" t="s">
        <v>506</v>
      </c>
    </row>
    <row r="615" spans="2:12" ht="63.75">
      <c r="B615" s="67">
        <v>73151600</v>
      </c>
      <c r="C615" s="71" t="s">
        <v>542</v>
      </c>
      <c r="D615" s="36" t="s">
        <v>259</v>
      </c>
      <c r="E615" s="36" t="s">
        <v>514</v>
      </c>
      <c r="F615" s="68" t="s">
        <v>12</v>
      </c>
      <c r="G615" s="68" t="s">
        <v>26</v>
      </c>
      <c r="H615" s="185">
        <v>120000000</v>
      </c>
      <c r="I615" s="185">
        <v>120000000</v>
      </c>
      <c r="J615" s="70" t="s">
        <v>50</v>
      </c>
      <c r="K615" s="70" t="s">
        <v>22</v>
      </c>
      <c r="L615" s="68" t="s">
        <v>506</v>
      </c>
    </row>
    <row r="616" spans="2:12" ht="63.75">
      <c r="B616" s="67">
        <v>24112701</v>
      </c>
      <c r="C616" s="68" t="s">
        <v>1614</v>
      </c>
      <c r="D616" s="36" t="s">
        <v>42</v>
      </c>
      <c r="E616" s="36" t="s">
        <v>536</v>
      </c>
      <c r="F616" s="68" t="s">
        <v>31</v>
      </c>
      <c r="G616" s="68" t="s">
        <v>26</v>
      </c>
      <c r="H616" s="185">
        <f>80000*11000</f>
        <v>880000000</v>
      </c>
      <c r="I616" s="185">
        <f>80000*11000</f>
        <v>880000000</v>
      </c>
      <c r="J616" s="70" t="s">
        <v>50</v>
      </c>
      <c r="K616" s="70" t="s">
        <v>22</v>
      </c>
      <c r="L616" s="68" t="s">
        <v>506</v>
      </c>
    </row>
    <row r="617" spans="2:12" ht="63.75">
      <c r="B617" s="67">
        <v>50202200</v>
      </c>
      <c r="C617" s="162" t="s">
        <v>543</v>
      </c>
      <c r="D617" s="36" t="s">
        <v>36</v>
      </c>
      <c r="E617" s="36" t="s">
        <v>514</v>
      </c>
      <c r="F617" s="68" t="s">
        <v>12</v>
      </c>
      <c r="G617" s="68" t="s">
        <v>26</v>
      </c>
      <c r="H617" s="197">
        <v>29000000000</v>
      </c>
      <c r="I617" s="197">
        <v>29000000000</v>
      </c>
      <c r="J617" s="70" t="s">
        <v>50</v>
      </c>
      <c r="K617" s="70" t="s">
        <v>22</v>
      </c>
      <c r="L617" s="68" t="s">
        <v>506</v>
      </c>
    </row>
    <row r="618" spans="2:12" ht="63.75">
      <c r="B618" s="67" t="s">
        <v>544</v>
      </c>
      <c r="C618" s="162" t="s">
        <v>545</v>
      </c>
      <c r="D618" s="36" t="s">
        <v>19</v>
      </c>
      <c r="E618" s="69" t="s">
        <v>514</v>
      </c>
      <c r="F618" s="68" t="s">
        <v>12</v>
      </c>
      <c r="G618" s="68" t="s">
        <v>26</v>
      </c>
      <c r="H618" s="197">
        <v>324311709.0274902</v>
      </c>
      <c r="I618" s="197">
        <v>324311709.0274902</v>
      </c>
      <c r="J618" s="70" t="s">
        <v>50</v>
      </c>
      <c r="K618" s="70" t="s">
        <v>22</v>
      </c>
      <c r="L618" s="68" t="s">
        <v>506</v>
      </c>
    </row>
    <row r="619" spans="2:12" ht="63.75">
      <c r="B619" s="67" t="s">
        <v>546</v>
      </c>
      <c r="C619" s="162" t="s">
        <v>547</v>
      </c>
      <c r="D619" s="36" t="s">
        <v>42</v>
      </c>
      <c r="E619" s="69" t="s">
        <v>514</v>
      </c>
      <c r="F619" s="68" t="s">
        <v>12</v>
      </c>
      <c r="G619" s="68" t="s">
        <v>26</v>
      </c>
      <c r="H619" s="197">
        <v>248737735.12832475</v>
      </c>
      <c r="I619" s="197">
        <v>248737735.12832475</v>
      </c>
      <c r="J619" s="70" t="s">
        <v>50</v>
      </c>
      <c r="K619" s="70" t="s">
        <v>22</v>
      </c>
      <c r="L619" s="68" t="s">
        <v>506</v>
      </c>
    </row>
    <row r="620" spans="2:12" ht="63.75">
      <c r="B620" s="67" t="s">
        <v>548</v>
      </c>
      <c r="C620" s="162" t="s">
        <v>549</v>
      </c>
      <c r="D620" s="68" t="s">
        <v>16</v>
      </c>
      <c r="E620" s="69" t="s">
        <v>530</v>
      </c>
      <c r="F620" s="68" t="s">
        <v>31</v>
      </c>
      <c r="G620" s="68" t="s">
        <v>26</v>
      </c>
      <c r="H620" s="185">
        <f>16845590.8970984+9962211.37284496</f>
        <v>26807802.26994336</v>
      </c>
      <c r="I620" s="185">
        <f>16845590.8970984+9962211.37284496</f>
        <v>26807802.26994336</v>
      </c>
      <c r="J620" s="70" t="s">
        <v>50</v>
      </c>
      <c r="K620" s="70" t="s">
        <v>22</v>
      </c>
      <c r="L620" s="68" t="s">
        <v>506</v>
      </c>
    </row>
    <row r="621" spans="2:12" ht="63.75">
      <c r="B621" s="67" t="s">
        <v>2706</v>
      </c>
      <c r="C621" s="162" t="s">
        <v>550</v>
      </c>
      <c r="D621" s="68" t="s">
        <v>19</v>
      </c>
      <c r="E621" s="69" t="s">
        <v>536</v>
      </c>
      <c r="F621" s="68" t="s">
        <v>100</v>
      </c>
      <c r="G621" s="68" t="s">
        <v>26</v>
      </c>
      <c r="H621" s="185">
        <f>827060.150787616+1269588.89076402+1422560.76322916+8884450.23775111+478328.291566137+7040329.83257518+86211.2114481618+23708.0831482445+78513.7818545759</f>
        <v>20110751.243124206</v>
      </c>
      <c r="I621" s="185">
        <f>827060.150787616+1269588.89076402+1422560.76322916+8884450.23775111+478328.291566137+7040329.83257518+86211.2114481618+23708.0831482445+78513.7818545759</f>
        <v>20110751.243124206</v>
      </c>
      <c r="J621" s="70" t="s">
        <v>50</v>
      </c>
      <c r="K621" s="70" t="s">
        <v>22</v>
      </c>
      <c r="L621" s="68" t="s">
        <v>506</v>
      </c>
    </row>
    <row r="622" spans="2:12" ht="63.75">
      <c r="B622" s="67">
        <v>50161500</v>
      </c>
      <c r="C622" s="162" t="s">
        <v>551</v>
      </c>
      <c r="D622" s="36" t="s">
        <v>19</v>
      </c>
      <c r="E622" s="69" t="s">
        <v>536</v>
      </c>
      <c r="F622" s="68" t="s">
        <v>100</v>
      </c>
      <c r="G622" s="68" t="s">
        <v>26</v>
      </c>
      <c r="H622" s="185">
        <v>21353689.142765693</v>
      </c>
      <c r="I622" s="185">
        <v>21353689.142765693</v>
      </c>
      <c r="J622" s="70" t="s">
        <v>50</v>
      </c>
      <c r="K622" s="70" t="s">
        <v>22</v>
      </c>
      <c r="L622" s="68" t="s">
        <v>506</v>
      </c>
    </row>
    <row r="623" spans="2:12" ht="63.75">
      <c r="B623" s="67" t="s">
        <v>534</v>
      </c>
      <c r="C623" s="71" t="s">
        <v>552</v>
      </c>
      <c r="D623" s="68" t="s">
        <v>19</v>
      </c>
      <c r="E623" s="69" t="s">
        <v>536</v>
      </c>
      <c r="F623" s="68" t="s">
        <v>100</v>
      </c>
      <c r="G623" s="68" t="s">
        <v>26</v>
      </c>
      <c r="H623" s="185">
        <v>6000000</v>
      </c>
      <c r="I623" s="185">
        <v>6000000</v>
      </c>
      <c r="J623" s="70" t="s">
        <v>50</v>
      </c>
      <c r="K623" s="70" t="s">
        <v>22</v>
      </c>
      <c r="L623" s="68" t="s">
        <v>506</v>
      </c>
    </row>
    <row r="624" spans="2:12" ht="63.75">
      <c r="B624" s="36" t="s">
        <v>553</v>
      </c>
      <c r="C624" s="155" t="s">
        <v>554</v>
      </c>
      <c r="D624" s="68" t="s">
        <v>42</v>
      </c>
      <c r="E624" s="69" t="s">
        <v>514</v>
      </c>
      <c r="F624" s="36" t="s">
        <v>12</v>
      </c>
      <c r="G624" s="68" t="s">
        <v>13</v>
      </c>
      <c r="H624" s="185">
        <v>350000000</v>
      </c>
      <c r="I624" s="185">
        <v>350000000</v>
      </c>
      <c r="J624" s="70" t="s">
        <v>50</v>
      </c>
      <c r="K624" s="70" t="s">
        <v>22</v>
      </c>
      <c r="L624" s="68" t="s">
        <v>506</v>
      </c>
    </row>
    <row r="625" spans="2:12" ht="63.75">
      <c r="B625" s="36" t="s">
        <v>1615</v>
      </c>
      <c r="C625" s="71" t="s">
        <v>555</v>
      </c>
      <c r="D625" s="68" t="s">
        <v>19</v>
      </c>
      <c r="E625" s="69" t="s">
        <v>536</v>
      </c>
      <c r="F625" s="36" t="s">
        <v>100</v>
      </c>
      <c r="G625" s="68" t="s">
        <v>26</v>
      </c>
      <c r="H625" s="185">
        <v>20000000</v>
      </c>
      <c r="I625" s="185">
        <v>20000000</v>
      </c>
      <c r="J625" s="70" t="s">
        <v>50</v>
      </c>
      <c r="K625" s="70" t="s">
        <v>22</v>
      </c>
      <c r="L625" s="68" t="s">
        <v>506</v>
      </c>
    </row>
    <row r="626" spans="2:12" ht="63.75">
      <c r="B626" s="36" t="s">
        <v>1616</v>
      </c>
      <c r="C626" s="71" t="s">
        <v>556</v>
      </c>
      <c r="D626" s="68" t="s">
        <v>42</v>
      </c>
      <c r="E626" s="69" t="s">
        <v>536</v>
      </c>
      <c r="F626" s="36" t="s">
        <v>100</v>
      </c>
      <c r="G626" s="68" t="s">
        <v>26</v>
      </c>
      <c r="H626" s="185">
        <v>60000000</v>
      </c>
      <c r="I626" s="185">
        <v>60000000</v>
      </c>
      <c r="J626" s="70" t="s">
        <v>50</v>
      </c>
      <c r="K626" s="70" t="s">
        <v>22</v>
      </c>
      <c r="L626" s="68" t="s">
        <v>506</v>
      </c>
    </row>
    <row r="627" spans="2:12" ht="63.75">
      <c r="B627" s="36" t="s">
        <v>2707</v>
      </c>
      <c r="C627" s="36" t="s">
        <v>557</v>
      </c>
      <c r="D627" s="36" t="s">
        <v>42</v>
      </c>
      <c r="E627" s="36" t="s">
        <v>526</v>
      </c>
      <c r="F627" s="36" t="s">
        <v>100</v>
      </c>
      <c r="G627" s="68" t="s">
        <v>26</v>
      </c>
      <c r="H627" s="185">
        <v>40000000</v>
      </c>
      <c r="I627" s="185">
        <v>40000000</v>
      </c>
      <c r="J627" s="70" t="s">
        <v>50</v>
      </c>
      <c r="K627" s="70" t="s">
        <v>22</v>
      </c>
      <c r="L627" s="68" t="s">
        <v>506</v>
      </c>
    </row>
    <row r="628" spans="2:12" ht="76.5">
      <c r="B628" s="67" t="s">
        <v>558</v>
      </c>
      <c r="C628" s="71" t="s">
        <v>1617</v>
      </c>
      <c r="D628" s="68" t="s">
        <v>16</v>
      </c>
      <c r="E628" s="68" t="s">
        <v>559</v>
      </c>
      <c r="F628" s="68" t="s">
        <v>100</v>
      </c>
      <c r="G628" s="68" t="s">
        <v>26</v>
      </c>
      <c r="H628" s="185">
        <v>12000000</v>
      </c>
      <c r="I628" s="185">
        <v>12000000</v>
      </c>
      <c r="J628" s="70" t="s">
        <v>50</v>
      </c>
      <c r="K628" s="70" t="s">
        <v>22</v>
      </c>
      <c r="L628" s="68" t="s">
        <v>506</v>
      </c>
    </row>
    <row r="629" spans="2:12" ht="63.75">
      <c r="B629" s="67" t="s">
        <v>534</v>
      </c>
      <c r="C629" s="160" t="s">
        <v>560</v>
      </c>
      <c r="D629" s="36" t="s">
        <v>42</v>
      </c>
      <c r="E629" s="68" t="s">
        <v>514</v>
      </c>
      <c r="F629" s="68" t="s">
        <v>31</v>
      </c>
      <c r="G629" s="68" t="s">
        <v>26</v>
      </c>
      <c r="H629" s="185">
        <v>50000000</v>
      </c>
      <c r="I629" s="185">
        <v>50000000</v>
      </c>
      <c r="J629" s="70" t="s">
        <v>50</v>
      </c>
      <c r="K629" s="70" t="s">
        <v>22</v>
      </c>
      <c r="L629" s="68" t="s">
        <v>506</v>
      </c>
    </row>
    <row r="630" spans="2:12" ht="102">
      <c r="B630" s="36" t="s">
        <v>1618</v>
      </c>
      <c r="C630" s="71" t="s">
        <v>561</v>
      </c>
      <c r="D630" s="36" t="s">
        <v>19</v>
      </c>
      <c r="E630" s="68" t="s">
        <v>524</v>
      </c>
      <c r="F630" s="36" t="s">
        <v>100</v>
      </c>
      <c r="G630" s="68" t="s">
        <v>26</v>
      </c>
      <c r="H630" s="185">
        <v>50000000</v>
      </c>
      <c r="I630" s="185">
        <v>50000000</v>
      </c>
      <c r="J630" s="70" t="s">
        <v>50</v>
      </c>
      <c r="K630" s="70" t="s">
        <v>22</v>
      </c>
      <c r="L630" s="68" t="s">
        <v>506</v>
      </c>
    </row>
    <row r="631" spans="2:12" ht="63.75">
      <c r="B631" s="36">
        <v>13101500</v>
      </c>
      <c r="C631" s="71" t="s">
        <v>562</v>
      </c>
      <c r="D631" s="68" t="s">
        <v>42</v>
      </c>
      <c r="E631" s="68" t="s">
        <v>524</v>
      </c>
      <c r="F631" s="36" t="s">
        <v>100</v>
      </c>
      <c r="G631" s="68" t="s">
        <v>26</v>
      </c>
      <c r="H631" s="185">
        <v>60000000</v>
      </c>
      <c r="I631" s="185">
        <v>60000000</v>
      </c>
      <c r="J631" s="70" t="s">
        <v>50</v>
      </c>
      <c r="K631" s="70" t="s">
        <v>22</v>
      </c>
      <c r="L631" s="68" t="s">
        <v>506</v>
      </c>
    </row>
    <row r="632" spans="2:12" ht="63.75">
      <c r="B632" s="36" t="s">
        <v>1619</v>
      </c>
      <c r="C632" s="71" t="s">
        <v>563</v>
      </c>
      <c r="D632" s="36" t="s">
        <v>42</v>
      </c>
      <c r="E632" s="68" t="s">
        <v>524</v>
      </c>
      <c r="F632" s="36" t="s">
        <v>100</v>
      </c>
      <c r="G632" s="68" t="s">
        <v>26</v>
      </c>
      <c r="H632" s="185">
        <v>50000000</v>
      </c>
      <c r="I632" s="185">
        <v>50000000</v>
      </c>
      <c r="J632" s="70" t="s">
        <v>50</v>
      </c>
      <c r="K632" s="70" t="s">
        <v>22</v>
      </c>
      <c r="L632" s="68" t="s">
        <v>506</v>
      </c>
    </row>
    <row r="633" spans="2:12" ht="63.75">
      <c r="B633" s="36" t="s">
        <v>1620</v>
      </c>
      <c r="C633" s="71" t="s">
        <v>564</v>
      </c>
      <c r="D633" s="36" t="s">
        <v>42</v>
      </c>
      <c r="E633" s="68" t="s">
        <v>514</v>
      </c>
      <c r="F633" s="36" t="s">
        <v>100</v>
      </c>
      <c r="G633" s="68" t="s">
        <v>26</v>
      </c>
      <c r="H633" s="185">
        <v>30000000</v>
      </c>
      <c r="I633" s="185">
        <v>30000000</v>
      </c>
      <c r="J633" s="70" t="s">
        <v>50</v>
      </c>
      <c r="K633" s="70" t="s">
        <v>22</v>
      </c>
      <c r="L633" s="68" t="s">
        <v>506</v>
      </c>
    </row>
    <row r="634" spans="2:12" ht="63.75">
      <c r="B634" s="36">
        <v>26121600</v>
      </c>
      <c r="C634" s="71" t="s">
        <v>565</v>
      </c>
      <c r="D634" s="36" t="s">
        <v>42</v>
      </c>
      <c r="E634" s="68" t="s">
        <v>514</v>
      </c>
      <c r="F634" s="36" t="s">
        <v>100</v>
      </c>
      <c r="G634" s="68" t="s">
        <v>26</v>
      </c>
      <c r="H634" s="185">
        <v>60000000</v>
      </c>
      <c r="I634" s="185">
        <v>60000000</v>
      </c>
      <c r="J634" s="70" t="s">
        <v>50</v>
      </c>
      <c r="K634" s="70" t="s">
        <v>22</v>
      </c>
      <c r="L634" s="68" t="s">
        <v>506</v>
      </c>
    </row>
    <row r="635" spans="2:12" ht="63.75">
      <c r="B635" s="36" t="s">
        <v>1621</v>
      </c>
      <c r="C635" s="71" t="s">
        <v>566</v>
      </c>
      <c r="D635" s="68" t="s">
        <v>42</v>
      </c>
      <c r="E635" s="68" t="s">
        <v>524</v>
      </c>
      <c r="F635" s="36" t="s">
        <v>12</v>
      </c>
      <c r="G635" s="68" t="s">
        <v>26</v>
      </c>
      <c r="H635" s="185">
        <v>90000000</v>
      </c>
      <c r="I635" s="185">
        <v>90000000</v>
      </c>
      <c r="J635" s="70" t="s">
        <v>50</v>
      </c>
      <c r="K635" s="70" t="s">
        <v>22</v>
      </c>
      <c r="L635" s="68" t="s">
        <v>506</v>
      </c>
    </row>
    <row r="636" spans="2:12" ht="63.75">
      <c r="B636" s="36" t="s">
        <v>1622</v>
      </c>
      <c r="C636" s="71" t="s">
        <v>567</v>
      </c>
      <c r="D636" s="68" t="s">
        <v>42</v>
      </c>
      <c r="E636" s="68" t="s">
        <v>524</v>
      </c>
      <c r="F636" s="36" t="s">
        <v>100</v>
      </c>
      <c r="G636" s="68" t="s">
        <v>26</v>
      </c>
      <c r="H636" s="185">
        <v>30000000</v>
      </c>
      <c r="I636" s="185">
        <v>30000000</v>
      </c>
      <c r="J636" s="70" t="s">
        <v>50</v>
      </c>
      <c r="K636" s="70" t="s">
        <v>22</v>
      </c>
      <c r="L636" s="68" t="s">
        <v>506</v>
      </c>
    </row>
    <row r="637" spans="2:12" ht="63.75">
      <c r="B637" s="36" t="s">
        <v>1623</v>
      </c>
      <c r="C637" s="71" t="s">
        <v>568</v>
      </c>
      <c r="D637" s="68" t="s">
        <v>42</v>
      </c>
      <c r="E637" s="68" t="s">
        <v>524</v>
      </c>
      <c r="F637" s="36" t="s">
        <v>100</v>
      </c>
      <c r="G637" s="68" t="s">
        <v>26</v>
      </c>
      <c r="H637" s="185">
        <v>50000000</v>
      </c>
      <c r="I637" s="185">
        <v>50000000</v>
      </c>
      <c r="J637" s="70" t="s">
        <v>50</v>
      </c>
      <c r="K637" s="70" t="s">
        <v>22</v>
      </c>
      <c r="L637" s="68" t="s">
        <v>506</v>
      </c>
    </row>
    <row r="638" spans="2:12" ht="63.75">
      <c r="B638" s="67" t="s">
        <v>534</v>
      </c>
      <c r="C638" s="71" t="s">
        <v>569</v>
      </c>
      <c r="D638" s="68" t="s">
        <v>42</v>
      </c>
      <c r="E638" s="68" t="s">
        <v>524</v>
      </c>
      <c r="F638" s="36" t="s">
        <v>100</v>
      </c>
      <c r="G638" s="68" t="s">
        <v>26</v>
      </c>
      <c r="H638" s="185">
        <v>60000000</v>
      </c>
      <c r="I638" s="185">
        <v>60000000</v>
      </c>
      <c r="J638" s="70" t="s">
        <v>50</v>
      </c>
      <c r="K638" s="70" t="s">
        <v>22</v>
      </c>
      <c r="L638" s="68" t="s">
        <v>506</v>
      </c>
    </row>
    <row r="639" spans="2:12" ht="63.75">
      <c r="B639" s="67">
        <v>15121500</v>
      </c>
      <c r="C639" s="71" t="s">
        <v>570</v>
      </c>
      <c r="D639" s="68" t="s">
        <v>42</v>
      </c>
      <c r="E639" s="68" t="s">
        <v>524</v>
      </c>
      <c r="F639" s="36" t="s">
        <v>100</v>
      </c>
      <c r="G639" s="68" t="s">
        <v>26</v>
      </c>
      <c r="H639" s="185">
        <v>20000000</v>
      </c>
      <c r="I639" s="185">
        <v>20000000</v>
      </c>
      <c r="J639" s="70" t="s">
        <v>50</v>
      </c>
      <c r="K639" s="70" t="s">
        <v>22</v>
      </c>
      <c r="L639" s="68" t="s">
        <v>506</v>
      </c>
    </row>
    <row r="640" spans="2:12" ht="63.75">
      <c r="B640" s="67" t="s">
        <v>970</v>
      </c>
      <c r="C640" s="71" t="s">
        <v>571</v>
      </c>
      <c r="D640" s="68" t="s">
        <v>42</v>
      </c>
      <c r="E640" s="68" t="s">
        <v>514</v>
      </c>
      <c r="F640" s="36" t="s">
        <v>100</v>
      </c>
      <c r="G640" s="68" t="s">
        <v>26</v>
      </c>
      <c r="H640" s="185">
        <v>45000000</v>
      </c>
      <c r="I640" s="185">
        <v>45000000</v>
      </c>
      <c r="J640" s="70" t="s">
        <v>50</v>
      </c>
      <c r="K640" s="70" t="s">
        <v>22</v>
      </c>
      <c r="L640" s="68" t="s">
        <v>506</v>
      </c>
    </row>
    <row r="641" spans="2:12" ht="63.75">
      <c r="B641" s="67">
        <v>40161500</v>
      </c>
      <c r="C641" s="71" t="s">
        <v>572</v>
      </c>
      <c r="D641" s="68" t="s">
        <v>42</v>
      </c>
      <c r="E641" s="68" t="s">
        <v>524</v>
      </c>
      <c r="F641" s="36" t="s">
        <v>100</v>
      </c>
      <c r="G641" s="68" t="s">
        <v>26</v>
      </c>
      <c r="H641" s="185">
        <v>40000000</v>
      </c>
      <c r="I641" s="185">
        <v>40000000</v>
      </c>
      <c r="J641" s="70" t="s">
        <v>50</v>
      </c>
      <c r="K641" s="70" t="s">
        <v>22</v>
      </c>
      <c r="L641" s="68" t="s">
        <v>506</v>
      </c>
    </row>
    <row r="642" spans="2:12" ht="63.75">
      <c r="B642" s="67" t="s">
        <v>573</v>
      </c>
      <c r="C642" s="161" t="s">
        <v>574</v>
      </c>
      <c r="D642" s="68" t="s">
        <v>19</v>
      </c>
      <c r="E642" s="69" t="s">
        <v>526</v>
      </c>
      <c r="F642" s="68" t="s">
        <v>100</v>
      </c>
      <c r="G642" s="68" t="s">
        <v>26</v>
      </c>
      <c r="H642" s="185">
        <f>13359475.9042561+36522300.050586</f>
        <v>49881775.9548421</v>
      </c>
      <c r="I642" s="185">
        <f>13359475.9042561+36522300.050586</f>
        <v>49881775.9548421</v>
      </c>
      <c r="J642" s="70" t="s">
        <v>50</v>
      </c>
      <c r="K642" s="70" t="s">
        <v>22</v>
      </c>
      <c r="L642" s="68" t="s">
        <v>506</v>
      </c>
    </row>
    <row r="643" spans="2:12" ht="63.75">
      <c r="B643" s="67">
        <v>41111500</v>
      </c>
      <c r="C643" s="68" t="s">
        <v>575</v>
      </c>
      <c r="D643" s="36" t="s">
        <v>42</v>
      </c>
      <c r="E643" s="68" t="s">
        <v>526</v>
      </c>
      <c r="F643" s="68" t="s">
        <v>100</v>
      </c>
      <c r="G643" s="68" t="s">
        <v>13</v>
      </c>
      <c r="H643" s="185">
        <v>5000000</v>
      </c>
      <c r="I643" s="185">
        <v>5000000</v>
      </c>
      <c r="J643" s="70" t="s">
        <v>50</v>
      </c>
      <c r="K643" s="70" t="s">
        <v>22</v>
      </c>
      <c r="L643" s="68" t="s">
        <v>506</v>
      </c>
    </row>
    <row r="644" spans="2:12" ht="63.75">
      <c r="B644" s="67">
        <v>47121800</v>
      </c>
      <c r="C644" s="68" t="s">
        <v>576</v>
      </c>
      <c r="D644" s="68" t="s">
        <v>16</v>
      </c>
      <c r="E644" s="68" t="s">
        <v>526</v>
      </c>
      <c r="F644" s="68" t="s">
        <v>100</v>
      </c>
      <c r="G644" s="68" t="s">
        <v>13</v>
      </c>
      <c r="H644" s="185">
        <v>8000000</v>
      </c>
      <c r="I644" s="185">
        <v>8000000</v>
      </c>
      <c r="J644" s="70" t="s">
        <v>50</v>
      </c>
      <c r="K644" s="70" t="s">
        <v>22</v>
      </c>
      <c r="L644" s="68" t="s">
        <v>506</v>
      </c>
    </row>
    <row r="645" spans="2:12" ht="63.75">
      <c r="B645" s="67">
        <v>41112200</v>
      </c>
      <c r="C645" s="68" t="s">
        <v>577</v>
      </c>
      <c r="D645" s="68" t="s">
        <v>16</v>
      </c>
      <c r="E645" s="68" t="s">
        <v>526</v>
      </c>
      <c r="F645" s="68" t="s">
        <v>100</v>
      </c>
      <c r="G645" s="68" t="s">
        <v>26</v>
      </c>
      <c r="H645" s="185">
        <v>1000000</v>
      </c>
      <c r="I645" s="185">
        <v>1000000</v>
      </c>
      <c r="J645" s="70" t="s">
        <v>50</v>
      </c>
      <c r="K645" s="70" t="s">
        <v>22</v>
      </c>
      <c r="L645" s="68" t="s">
        <v>506</v>
      </c>
    </row>
    <row r="646" spans="2:12" ht="63.75">
      <c r="B646" s="67" t="s">
        <v>578</v>
      </c>
      <c r="C646" s="71" t="s">
        <v>579</v>
      </c>
      <c r="D646" s="68" t="s">
        <v>16</v>
      </c>
      <c r="E646" s="68" t="s">
        <v>580</v>
      </c>
      <c r="F646" s="68" t="s">
        <v>31</v>
      </c>
      <c r="G646" s="68" t="s">
        <v>26</v>
      </c>
      <c r="H646" s="185">
        <v>5000000</v>
      </c>
      <c r="I646" s="185">
        <v>5000000</v>
      </c>
      <c r="J646" s="70" t="s">
        <v>50</v>
      </c>
      <c r="K646" s="70" t="s">
        <v>22</v>
      </c>
      <c r="L646" s="68" t="s">
        <v>506</v>
      </c>
    </row>
    <row r="647" spans="2:12" ht="63.75">
      <c r="B647" s="67" t="s">
        <v>558</v>
      </c>
      <c r="C647" s="71" t="s">
        <v>581</v>
      </c>
      <c r="D647" s="68" t="s">
        <v>16</v>
      </c>
      <c r="E647" s="68" t="s">
        <v>580</v>
      </c>
      <c r="F647" s="68" t="s">
        <v>336</v>
      </c>
      <c r="G647" s="68" t="s">
        <v>26</v>
      </c>
      <c r="H647" s="185">
        <v>4500000</v>
      </c>
      <c r="I647" s="185">
        <v>4500000</v>
      </c>
      <c r="J647" s="70" t="s">
        <v>50</v>
      </c>
      <c r="K647" s="70" t="s">
        <v>22</v>
      </c>
      <c r="L647" s="68" t="s">
        <v>506</v>
      </c>
    </row>
    <row r="648" spans="2:12" ht="63.75">
      <c r="B648" s="67">
        <v>80101703</v>
      </c>
      <c r="C648" s="71" t="s">
        <v>582</v>
      </c>
      <c r="D648" s="68" t="s">
        <v>16</v>
      </c>
      <c r="E648" s="68" t="s">
        <v>580</v>
      </c>
      <c r="F648" s="68" t="s">
        <v>31</v>
      </c>
      <c r="G648" s="68" t="s">
        <v>26</v>
      </c>
      <c r="H648" s="185">
        <v>15000000</v>
      </c>
      <c r="I648" s="185">
        <v>15000000</v>
      </c>
      <c r="J648" s="70" t="s">
        <v>50</v>
      </c>
      <c r="K648" s="70" t="s">
        <v>22</v>
      </c>
      <c r="L648" s="68" t="s">
        <v>506</v>
      </c>
    </row>
    <row r="649" spans="2:12" ht="63.75">
      <c r="B649" s="67" t="s">
        <v>583</v>
      </c>
      <c r="C649" s="160" t="s">
        <v>584</v>
      </c>
      <c r="D649" s="68" t="s">
        <v>19</v>
      </c>
      <c r="E649" s="68" t="s">
        <v>512</v>
      </c>
      <c r="F649" s="68" t="s">
        <v>31</v>
      </c>
      <c r="G649" s="68" t="s">
        <v>26</v>
      </c>
      <c r="H649" s="185">
        <v>4000000</v>
      </c>
      <c r="I649" s="185">
        <v>4000000</v>
      </c>
      <c r="J649" s="70" t="s">
        <v>50</v>
      </c>
      <c r="K649" s="70" t="s">
        <v>22</v>
      </c>
      <c r="L649" s="68" t="s">
        <v>506</v>
      </c>
    </row>
    <row r="650" spans="2:12" ht="63.75">
      <c r="B650" s="67" t="s">
        <v>583</v>
      </c>
      <c r="C650" s="160" t="s">
        <v>585</v>
      </c>
      <c r="D650" s="68" t="s">
        <v>42</v>
      </c>
      <c r="E650" s="68" t="s">
        <v>512</v>
      </c>
      <c r="F650" s="68" t="s">
        <v>31</v>
      </c>
      <c r="G650" s="68" t="s">
        <v>26</v>
      </c>
      <c r="H650" s="185">
        <v>4000000</v>
      </c>
      <c r="I650" s="185">
        <v>4000000</v>
      </c>
      <c r="J650" s="70" t="s">
        <v>50</v>
      </c>
      <c r="K650" s="70" t="s">
        <v>22</v>
      </c>
      <c r="L650" s="68" t="s">
        <v>506</v>
      </c>
    </row>
    <row r="651" spans="2:12" ht="76.5">
      <c r="B651" s="67">
        <v>81101706</v>
      </c>
      <c r="C651" s="71" t="s">
        <v>586</v>
      </c>
      <c r="D651" s="68" t="s">
        <v>16</v>
      </c>
      <c r="E651" s="68" t="s">
        <v>505</v>
      </c>
      <c r="F651" s="68" t="s">
        <v>31</v>
      </c>
      <c r="G651" s="68" t="s">
        <v>26</v>
      </c>
      <c r="H651" s="185">
        <v>8681440</v>
      </c>
      <c r="I651" s="185">
        <f>+H651</f>
        <v>8681440</v>
      </c>
      <c r="J651" s="70" t="s">
        <v>50</v>
      </c>
      <c r="K651" s="70" t="s">
        <v>22</v>
      </c>
      <c r="L651" s="68" t="s">
        <v>506</v>
      </c>
    </row>
    <row r="652" spans="2:12" ht="63.75">
      <c r="B652" s="67" t="s">
        <v>587</v>
      </c>
      <c r="C652" s="162" t="s">
        <v>588</v>
      </c>
      <c r="D652" s="36" t="s">
        <v>42</v>
      </c>
      <c r="E652" s="69" t="s">
        <v>514</v>
      </c>
      <c r="F652" s="68" t="s">
        <v>12</v>
      </c>
      <c r="G652" s="68" t="s">
        <v>26</v>
      </c>
      <c r="H652" s="197">
        <v>20939231300.88</v>
      </c>
      <c r="I652" s="197">
        <v>20939231300.88</v>
      </c>
      <c r="J652" s="70" t="s">
        <v>50</v>
      </c>
      <c r="K652" s="70" t="s">
        <v>22</v>
      </c>
      <c r="L652" s="68" t="s">
        <v>506</v>
      </c>
    </row>
    <row r="653" spans="2:12" ht="63.75">
      <c r="B653" s="67" t="s">
        <v>589</v>
      </c>
      <c r="C653" s="163" t="s">
        <v>590</v>
      </c>
      <c r="D653" s="36" t="s">
        <v>42</v>
      </c>
      <c r="E653" s="68" t="s">
        <v>514</v>
      </c>
      <c r="F653" s="68" t="s">
        <v>100</v>
      </c>
      <c r="G653" s="68" t="s">
        <v>26</v>
      </c>
      <c r="H653" s="197">
        <v>29749691.370561734</v>
      </c>
      <c r="I653" s="197">
        <v>29749691.370561734</v>
      </c>
      <c r="J653" s="70" t="s">
        <v>50</v>
      </c>
      <c r="K653" s="70" t="s">
        <v>22</v>
      </c>
      <c r="L653" s="68" t="s">
        <v>506</v>
      </c>
    </row>
    <row r="654" spans="2:12" ht="63.75">
      <c r="B654" s="67" t="s">
        <v>591</v>
      </c>
      <c r="C654" s="36" t="s">
        <v>592</v>
      </c>
      <c r="D654" s="36" t="s">
        <v>42</v>
      </c>
      <c r="E654" s="68" t="s">
        <v>514</v>
      </c>
      <c r="F654" s="68" t="s">
        <v>100</v>
      </c>
      <c r="G654" s="68" t="s">
        <v>26</v>
      </c>
      <c r="H654" s="185">
        <f>21307297.2288118+17594665.6781036+422266.562462697+461944.000463953</f>
        <v>39786173.46984205</v>
      </c>
      <c r="I654" s="185">
        <f>21307297.2288118+17594665.6781036+422266.562462697+461944.000463953</f>
        <v>39786173.46984205</v>
      </c>
      <c r="J654" s="70" t="s">
        <v>50</v>
      </c>
      <c r="K654" s="70" t="s">
        <v>22</v>
      </c>
      <c r="L654" s="68" t="s">
        <v>506</v>
      </c>
    </row>
    <row r="655" spans="2:12" ht="63.75">
      <c r="B655" s="67">
        <v>12352302</v>
      </c>
      <c r="C655" s="163" t="s">
        <v>593</v>
      </c>
      <c r="D655" s="36" t="s">
        <v>42</v>
      </c>
      <c r="E655" s="68" t="s">
        <v>514</v>
      </c>
      <c r="F655" s="68" t="s">
        <v>100</v>
      </c>
      <c r="G655" s="68" t="s">
        <v>26</v>
      </c>
      <c r="H655" s="185">
        <f>2114354.52399786+3871509.99471151+1853555.97443602</f>
        <v>7839420.4931453895</v>
      </c>
      <c r="I655" s="185">
        <f>2114354.52399786+3871509.99471151+1853555.97443602</f>
        <v>7839420.4931453895</v>
      </c>
      <c r="J655" s="70" t="s">
        <v>50</v>
      </c>
      <c r="K655" s="70" t="s">
        <v>22</v>
      </c>
      <c r="L655" s="68" t="s">
        <v>506</v>
      </c>
    </row>
    <row r="656" spans="2:12" ht="63.75">
      <c r="B656" s="67" t="s">
        <v>594</v>
      </c>
      <c r="C656" s="162" t="s">
        <v>595</v>
      </c>
      <c r="D656" s="36" t="s">
        <v>42</v>
      </c>
      <c r="E656" s="69" t="s">
        <v>514</v>
      </c>
      <c r="F656" s="68" t="s">
        <v>12</v>
      </c>
      <c r="G656" s="68" t="s">
        <v>26</v>
      </c>
      <c r="H656" s="197">
        <v>312714761.5590636</v>
      </c>
      <c r="I656" s="197">
        <v>312714761.5590636</v>
      </c>
      <c r="J656" s="70" t="s">
        <v>50</v>
      </c>
      <c r="K656" s="70" t="s">
        <v>22</v>
      </c>
      <c r="L656" s="68" t="s">
        <v>506</v>
      </c>
    </row>
    <row r="657" spans="2:12" ht="63.75">
      <c r="B657" s="67" t="s">
        <v>596</v>
      </c>
      <c r="C657" s="162" t="s">
        <v>597</v>
      </c>
      <c r="D657" s="36" t="s">
        <v>42</v>
      </c>
      <c r="E657" s="69" t="s">
        <v>514</v>
      </c>
      <c r="F657" s="68" t="s">
        <v>12</v>
      </c>
      <c r="G657" s="68" t="s">
        <v>26</v>
      </c>
      <c r="H657" s="197">
        <v>439305333.3951049</v>
      </c>
      <c r="I657" s="197">
        <v>439305333.3951049</v>
      </c>
      <c r="J657" s="70" t="s">
        <v>50</v>
      </c>
      <c r="K657" s="70" t="s">
        <v>22</v>
      </c>
      <c r="L657" s="68" t="s">
        <v>506</v>
      </c>
    </row>
    <row r="658" spans="2:12" ht="63.75">
      <c r="B658" s="67" t="s">
        <v>598</v>
      </c>
      <c r="C658" s="160" t="s">
        <v>599</v>
      </c>
      <c r="D658" s="36" t="s">
        <v>42</v>
      </c>
      <c r="E658" s="69" t="s">
        <v>524</v>
      </c>
      <c r="F658" s="68" t="s">
        <v>100</v>
      </c>
      <c r="G658" s="68" t="s">
        <v>26</v>
      </c>
      <c r="H658" s="185">
        <v>60000000</v>
      </c>
      <c r="I658" s="185">
        <v>60000000</v>
      </c>
      <c r="J658" s="70" t="s">
        <v>50</v>
      </c>
      <c r="K658" s="70" t="s">
        <v>22</v>
      </c>
      <c r="L658" s="68" t="s">
        <v>506</v>
      </c>
    </row>
    <row r="659" spans="2:12" ht="76.5">
      <c r="B659" s="36">
        <v>81141500</v>
      </c>
      <c r="C659" s="71" t="s">
        <v>1624</v>
      </c>
      <c r="D659" s="36" t="s">
        <v>19</v>
      </c>
      <c r="E659" s="36" t="s">
        <v>536</v>
      </c>
      <c r="F659" s="36" t="s">
        <v>31</v>
      </c>
      <c r="G659" s="68" t="s">
        <v>26</v>
      </c>
      <c r="H659" s="185">
        <v>20000000</v>
      </c>
      <c r="I659" s="185">
        <v>20000000</v>
      </c>
      <c r="J659" s="70" t="s">
        <v>50</v>
      </c>
      <c r="K659" s="70" t="s">
        <v>22</v>
      </c>
      <c r="L659" s="68" t="s">
        <v>506</v>
      </c>
    </row>
    <row r="660" spans="2:12" ht="76.5">
      <c r="B660" s="36">
        <v>81141500</v>
      </c>
      <c r="C660" s="71" t="s">
        <v>1625</v>
      </c>
      <c r="D660" s="36" t="s">
        <v>16</v>
      </c>
      <c r="E660" s="36" t="s">
        <v>530</v>
      </c>
      <c r="F660" s="36" t="s">
        <v>31</v>
      </c>
      <c r="G660" s="68" t="s">
        <v>26</v>
      </c>
      <c r="H660" s="185">
        <v>20000000</v>
      </c>
      <c r="I660" s="185">
        <v>20000000</v>
      </c>
      <c r="J660" s="70" t="s">
        <v>50</v>
      </c>
      <c r="K660" s="70" t="s">
        <v>22</v>
      </c>
      <c r="L660" s="68" t="s">
        <v>506</v>
      </c>
    </row>
    <row r="661" spans="2:12" ht="89.25">
      <c r="B661" s="67" t="s">
        <v>578</v>
      </c>
      <c r="C661" s="71" t="s">
        <v>1626</v>
      </c>
      <c r="D661" s="68" t="s">
        <v>16</v>
      </c>
      <c r="E661" s="68" t="s">
        <v>514</v>
      </c>
      <c r="F661" s="68" t="s">
        <v>100</v>
      </c>
      <c r="G661" s="68" t="s">
        <v>26</v>
      </c>
      <c r="H661" s="185">
        <v>7000000</v>
      </c>
      <c r="I661" s="185">
        <v>7000000</v>
      </c>
      <c r="J661" s="70" t="s">
        <v>50</v>
      </c>
      <c r="K661" s="70" t="s">
        <v>22</v>
      </c>
      <c r="L661" s="68" t="s">
        <v>506</v>
      </c>
    </row>
    <row r="662" spans="2:12" ht="63.75">
      <c r="B662" s="67">
        <v>81101706</v>
      </c>
      <c r="C662" s="71" t="s">
        <v>600</v>
      </c>
      <c r="D662" s="36" t="s">
        <v>259</v>
      </c>
      <c r="E662" s="68" t="s">
        <v>514</v>
      </c>
      <c r="F662" s="68" t="s">
        <v>100</v>
      </c>
      <c r="G662" s="68" t="s">
        <v>26</v>
      </c>
      <c r="H662" s="185">
        <v>60000000</v>
      </c>
      <c r="I662" s="185">
        <v>60000000</v>
      </c>
      <c r="J662" s="70" t="s">
        <v>50</v>
      </c>
      <c r="K662" s="70" t="s">
        <v>22</v>
      </c>
      <c r="L662" s="68" t="s">
        <v>506</v>
      </c>
    </row>
    <row r="663" spans="2:12" ht="63.75">
      <c r="B663" s="36" t="s">
        <v>601</v>
      </c>
      <c r="C663" s="155" t="s">
        <v>602</v>
      </c>
      <c r="D663" s="36" t="s">
        <v>259</v>
      </c>
      <c r="E663" s="36" t="s">
        <v>514</v>
      </c>
      <c r="F663" s="68" t="s">
        <v>100</v>
      </c>
      <c r="G663" s="68" t="s">
        <v>26</v>
      </c>
      <c r="H663" s="185">
        <v>58000000</v>
      </c>
      <c r="I663" s="185">
        <v>58000000</v>
      </c>
      <c r="J663" s="70" t="s">
        <v>50</v>
      </c>
      <c r="K663" s="70" t="s">
        <v>22</v>
      </c>
      <c r="L663" s="68" t="s">
        <v>506</v>
      </c>
    </row>
    <row r="664" spans="2:12" ht="63.75">
      <c r="B664" s="36">
        <v>81141500</v>
      </c>
      <c r="C664" s="71" t="s">
        <v>603</v>
      </c>
      <c r="D664" s="68" t="s">
        <v>259</v>
      </c>
      <c r="E664" s="36" t="s">
        <v>514</v>
      </c>
      <c r="F664" s="36" t="s">
        <v>100</v>
      </c>
      <c r="G664" s="68" t="s">
        <v>26</v>
      </c>
      <c r="H664" s="185">
        <v>60000000</v>
      </c>
      <c r="I664" s="185">
        <v>60000000</v>
      </c>
      <c r="J664" s="70" t="s">
        <v>50</v>
      </c>
      <c r="K664" s="70" t="s">
        <v>22</v>
      </c>
      <c r="L664" s="68" t="s">
        <v>506</v>
      </c>
    </row>
    <row r="665" spans="2:12" ht="63.75">
      <c r="B665" s="67" t="s">
        <v>604</v>
      </c>
      <c r="C665" s="36" t="s">
        <v>605</v>
      </c>
      <c r="D665" s="68" t="s">
        <v>42</v>
      </c>
      <c r="E665" s="69" t="s">
        <v>536</v>
      </c>
      <c r="F665" s="68" t="s">
        <v>100</v>
      </c>
      <c r="G665" s="68" t="s">
        <v>26</v>
      </c>
      <c r="H665" s="185">
        <f>6000000+4000000+4000000</f>
        <v>14000000</v>
      </c>
      <c r="I665" s="185">
        <f>6000000+4000000+4000000</f>
        <v>14000000</v>
      </c>
      <c r="J665" s="70" t="s">
        <v>50</v>
      </c>
      <c r="K665" s="70" t="s">
        <v>22</v>
      </c>
      <c r="L665" s="68" t="s">
        <v>506</v>
      </c>
    </row>
    <row r="666" spans="2:12" ht="63.75">
      <c r="B666" s="67">
        <v>77101802</v>
      </c>
      <c r="C666" s="68" t="s">
        <v>1627</v>
      </c>
      <c r="D666" s="36" t="s">
        <v>19</v>
      </c>
      <c r="E666" s="68" t="s">
        <v>524</v>
      </c>
      <c r="F666" s="68" t="s">
        <v>31</v>
      </c>
      <c r="G666" s="68" t="s">
        <v>26</v>
      </c>
      <c r="H666" s="185">
        <v>8000000</v>
      </c>
      <c r="I666" s="185">
        <v>8000000</v>
      </c>
      <c r="J666" s="70" t="s">
        <v>50</v>
      </c>
      <c r="K666" s="70" t="s">
        <v>22</v>
      </c>
      <c r="L666" s="68" t="s">
        <v>506</v>
      </c>
    </row>
    <row r="667" spans="2:12" ht="63.75">
      <c r="B667" s="67" t="s">
        <v>606</v>
      </c>
      <c r="C667" s="160" t="s">
        <v>607</v>
      </c>
      <c r="D667" s="36" t="s">
        <v>259</v>
      </c>
      <c r="E667" s="36" t="s">
        <v>514</v>
      </c>
      <c r="F667" s="68" t="s">
        <v>100</v>
      </c>
      <c r="G667" s="68" t="s">
        <v>26</v>
      </c>
      <c r="H667" s="185">
        <v>40000000</v>
      </c>
      <c r="I667" s="185">
        <v>40000000</v>
      </c>
      <c r="J667" s="70" t="s">
        <v>50</v>
      </c>
      <c r="K667" s="70" t="s">
        <v>22</v>
      </c>
      <c r="L667" s="68" t="s">
        <v>506</v>
      </c>
    </row>
    <row r="668" spans="2:12" ht="63.75">
      <c r="B668" s="67">
        <v>41104207</v>
      </c>
      <c r="C668" s="71" t="s">
        <v>608</v>
      </c>
      <c r="D668" s="36" t="s">
        <v>259</v>
      </c>
      <c r="E668" s="68" t="s">
        <v>580</v>
      </c>
      <c r="F668" s="68" t="s">
        <v>100</v>
      </c>
      <c r="G668" s="68" t="s">
        <v>26</v>
      </c>
      <c r="H668" s="185">
        <v>8000000</v>
      </c>
      <c r="I668" s="185">
        <v>8000000</v>
      </c>
      <c r="J668" s="70" t="s">
        <v>50</v>
      </c>
      <c r="K668" s="70" t="s">
        <v>22</v>
      </c>
      <c r="L668" s="68" t="s">
        <v>506</v>
      </c>
    </row>
    <row r="669" spans="2:12" ht="63.75">
      <c r="B669" s="67">
        <v>47132101</v>
      </c>
      <c r="C669" s="71" t="s">
        <v>609</v>
      </c>
      <c r="D669" s="68" t="s">
        <v>42</v>
      </c>
      <c r="E669" s="36" t="s">
        <v>514</v>
      </c>
      <c r="F669" s="68" t="s">
        <v>100</v>
      </c>
      <c r="G669" s="68" t="s">
        <v>26</v>
      </c>
      <c r="H669" s="185">
        <v>15000000</v>
      </c>
      <c r="I669" s="185">
        <v>15000000</v>
      </c>
      <c r="J669" s="70" t="s">
        <v>50</v>
      </c>
      <c r="K669" s="70" t="s">
        <v>22</v>
      </c>
      <c r="L669" s="68" t="s">
        <v>506</v>
      </c>
    </row>
    <row r="670" spans="2:12" ht="63.75">
      <c r="B670" s="67">
        <v>93141506</v>
      </c>
      <c r="C670" s="36" t="s">
        <v>610</v>
      </c>
      <c r="D670" s="36" t="s">
        <v>36</v>
      </c>
      <c r="E670" s="68" t="s">
        <v>611</v>
      </c>
      <c r="F670" s="68" t="s">
        <v>100</v>
      </c>
      <c r="G670" s="68" t="s">
        <v>26</v>
      </c>
      <c r="H670" s="185">
        <v>60250365</v>
      </c>
      <c r="I670" s="185">
        <v>60250365</v>
      </c>
      <c r="J670" s="70" t="s">
        <v>50</v>
      </c>
      <c r="K670" s="70" t="s">
        <v>22</v>
      </c>
      <c r="L670" s="68" t="s">
        <v>506</v>
      </c>
    </row>
    <row r="671" spans="2:12" ht="63.75">
      <c r="B671" s="67">
        <v>85121608</v>
      </c>
      <c r="C671" s="72" t="s">
        <v>612</v>
      </c>
      <c r="D671" s="68" t="s">
        <v>19</v>
      </c>
      <c r="E671" s="36" t="s">
        <v>514</v>
      </c>
      <c r="F671" s="68" t="s">
        <v>31</v>
      </c>
      <c r="G671" s="68" t="s">
        <v>13</v>
      </c>
      <c r="H671" s="185">
        <v>5668354.339199999</v>
      </c>
      <c r="I671" s="185">
        <v>5668354.339199999</v>
      </c>
      <c r="J671" s="70" t="s">
        <v>50</v>
      </c>
      <c r="K671" s="70" t="s">
        <v>22</v>
      </c>
      <c r="L671" s="68" t="s">
        <v>506</v>
      </c>
    </row>
    <row r="672" spans="2:12" ht="63.75">
      <c r="B672" s="67" t="s">
        <v>1150</v>
      </c>
      <c r="C672" s="72" t="s">
        <v>613</v>
      </c>
      <c r="D672" s="68" t="s">
        <v>42</v>
      </c>
      <c r="E672" s="68" t="s">
        <v>536</v>
      </c>
      <c r="F672" s="68" t="s">
        <v>31</v>
      </c>
      <c r="G672" s="68" t="s">
        <v>13</v>
      </c>
      <c r="H672" s="185">
        <v>57237846.75</v>
      </c>
      <c r="I672" s="185">
        <v>57237846.75</v>
      </c>
      <c r="J672" s="70" t="s">
        <v>50</v>
      </c>
      <c r="K672" s="70" t="s">
        <v>22</v>
      </c>
      <c r="L672" s="68" t="s">
        <v>506</v>
      </c>
    </row>
    <row r="673" spans="2:12" ht="63.75">
      <c r="B673" s="67" t="s">
        <v>614</v>
      </c>
      <c r="C673" s="160" t="s">
        <v>615</v>
      </c>
      <c r="D673" s="36" t="s">
        <v>36</v>
      </c>
      <c r="E673" s="68" t="s">
        <v>616</v>
      </c>
      <c r="F673" s="68" t="s">
        <v>31</v>
      </c>
      <c r="G673" s="68" t="s">
        <v>26</v>
      </c>
      <c r="H673" s="185">
        <v>191271000</v>
      </c>
      <c r="I673" s="185">
        <v>191271000</v>
      </c>
      <c r="J673" s="70" t="s">
        <v>50</v>
      </c>
      <c r="K673" s="70" t="s">
        <v>22</v>
      </c>
      <c r="L673" s="68" t="s">
        <v>506</v>
      </c>
    </row>
    <row r="674" spans="2:12" ht="63.75">
      <c r="B674" s="67">
        <v>86101810</v>
      </c>
      <c r="C674" s="160" t="s">
        <v>617</v>
      </c>
      <c r="D674" s="68" t="s">
        <v>19</v>
      </c>
      <c r="E674" s="68" t="s">
        <v>536</v>
      </c>
      <c r="F674" s="68" t="s">
        <v>31</v>
      </c>
      <c r="G674" s="68" t="s">
        <v>13</v>
      </c>
      <c r="H674" s="185">
        <v>32133528</v>
      </c>
      <c r="I674" s="185">
        <v>32133528</v>
      </c>
      <c r="J674" s="70" t="s">
        <v>50</v>
      </c>
      <c r="K674" s="70" t="s">
        <v>22</v>
      </c>
      <c r="L674" s="68" t="s">
        <v>506</v>
      </c>
    </row>
    <row r="675" spans="2:12" ht="63.75">
      <c r="B675" s="67">
        <v>93141506</v>
      </c>
      <c r="C675" s="72" t="s">
        <v>618</v>
      </c>
      <c r="D675" s="68" t="s">
        <v>42</v>
      </c>
      <c r="E675" s="36" t="s">
        <v>514</v>
      </c>
      <c r="F675" s="68" t="s">
        <v>12</v>
      </c>
      <c r="G675" s="68" t="s">
        <v>13</v>
      </c>
      <c r="H675" s="185">
        <v>109980825</v>
      </c>
      <c r="I675" s="185">
        <v>109980825</v>
      </c>
      <c r="J675" s="70" t="s">
        <v>50</v>
      </c>
      <c r="K675" s="70" t="s">
        <v>22</v>
      </c>
      <c r="L675" s="68" t="s">
        <v>506</v>
      </c>
    </row>
    <row r="676" spans="2:12" ht="63.75">
      <c r="B676" s="67">
        <v>93141506</v>
      </c>
      <c r="C676" s="72" t="s">
        <v>619</v>
      </c>
      <c r="D676" s="68" t="s">
        <v>42</v>
      </c>
      <c r="E676" s="36" t="s">
        <v>514</v>
      </c>
      <c r="F676" s="68" t="s">
        <v>100</v>
      </c>
      <c r="G676" s="68" t="s">
        <v>13</v>
      </c>
      <c r="H676" s="185">
        <v>50208637.5</v>
      </c>
      <c r="I676" s="185">
        <v>50208637.5</v>
      </c>
      <c r="J676" s="70" t="s">
        <v>50</v>
      </c>
      <c r="K676" s="70" t="s">
        <v>22</v>
      </c>
      <c r="L676" s="68" t="s">
        <v>506</v>
      </c>
    </row>
    <row r="677" spans="2:12" ht="63.75">
      <c r="B677" s="67">
        <v>93141506</v>
      </c>
      <c r="C677" s="160" t="s">
        <v>620</v>
      </c>
      <c r="D677" s="36" t="s">
        <v>42</v>
      </c>
      <c r="E677" s="36" t="s">
        <v>514</v>
      </c>
      <c r="F677" s="68" t="s">
        <v>100</v>
      </c>
      <c r="G677" s="68" t="s">
        <v>13</v>
      </c>
      <c r="H677" s="185">
        <v>50208637.5</v>
      </c>
      <c r="I677" s="185">
        <v>50208637.5</v>
      </c>
      <c r="J677" s="70" t="s">
        <v>50</v>
      </c>
      <c r="K677" s="70" t="s">
        <v>22</v>
      </c>
      <c r="L677" s="68" t="s">
        <v>506</v>
      </c>
    </row>
    <row r="678" spans="2:12" ht="63.75">
      <c r="B678" s="67" t="s">
        <v>2708</v>
      </c>
      <c r="C678" s="72" t="s">
        <v>621</v>
      </c>
      <c r="D678" s="36" t="s">
        <v>42</v>
      </c>
      <c r="E678" s="68" t="s">
        <v>559</v>
      </c>
      <c r="F678" s="68" t="s">
        <v>100</v>
      </c>
      <c r="G678" s="68" t="s">
        <v>13</v>
      </c>
      <c r="H678" s="185">
        <v>60250365</v>
      </c>
      <c r="I678" s="185">
        <v>60250365</v>
      </c>
      <c r="J678" s="70" t="s">
        <v>50</v>
      </c>
      <c r="K678" s="70" t="s">
        <v>22</v>
      </c>
      <c r="L678" s="68" t="s">
        <v>506</v>
      </c>
    </row>
    <row r="679" spans="2:12" ht="63.75">
      <c r="B679" s="67" t="s">
        <v>622</v>
      </c>
      <c r="C679" s="72" t="s">
        <v>623</v>
      </c>
      <c r="D679" s="68" t="s">
        <v>42</v>
      </c>
      <c r="E679" s="68" t="s">
        <v>611</v>
      </c>
      <c r="F679" s="68" t="s">
        <v>100</v>
      </c>
      <c r="G679" s="68" t="s">
        <v>13</v>
      </c>
      <c r="H679" s="185">
        <v>50000000</v>
      </c>
      <c r="I679" s="185">
        <v>50000000</v>
      </c>
      <c r="J679" s="70" t="s">
        <v>50</v>
      </c>
      <c r="K679" s="70" t="s">
        <v>22</v>
      </c>
      <c r="L679" s="68" t="s">
        <v>506</v>
      </c>
    </row>
    <row r="680" spans="2:12" ht="63.75">
      <c r="B680" s="67">
        <v>53102710</v>
      </c>
      <c r="C680" s="71" t="s">
        <v>624</v>
      </c>
      <c r="D680" s="36" t="s">
        <v>42</v>
      </c>
      <c r="E680" s="68" t="s">
        <v>625</v>
      </c>
      <c r="F680" s="68" t="s">
        <v>100</v>
      </c>
      <c r="G680" s="68" t="s">
        <v>26</v>
      </c>
      <c r="H680" s="185">
        <v>64416723</v>
      </c>
      <c r="I680" s="185">
        <v>64416723</v>
      </c>
      <c r="J680" s="70" t="s">
        <v>50</v>
      </c>
      <c r="K680" s="70" t="s">
        <v>22</v>
      </c>
      <c r="L680" s="68" t="s">
        <v>506</v>
      </c>
    </row>
    <row r="681" spans="2:12" ht="63.75">
      <c r="B681" s="67" t="s">
        <v>2709</v>
      </c>
      <c r="C681" s="71" t="s">
        <v>626</v>
      </c>
      <c r="D681" s="36" t="s">
        <v>42</v>
      </c>
      <c r="E681" s="68" t="s">
        <v>526</v>
      </c>
      <c r="F681" s="68" t="s">
        <v>100</v>
      </c>
      <c r="G681" s="68" t="s">
        <v>26</v>
      </c>
      <c r="H681" s="185">
        <v>16066764</v>
      </c>
      <c r="I681" s="185">
        <v>16066764</v>
      </c>
      <c r="J681" s="70" t="s">
        <v>50</v>
      </c>
      <c r="K681" s="70" t="s">
        <v>22</v>
      </c>
      <c r="L681" s="68" t="s">
        <v>506</v>
      </c>
    </row>
    <row r="682" spans="2:12" ht="63.75">
      <c r="B682" s="67" t="s">
        <v>2710</v>
      </c>
      <c r="C682" s="72" t="s">
        <v>627</v>
      </c>
      <c r="D682" s="36" t="s">
        <v>42</v>
      </c>
      <c r="E682" s="68" t="s">
        <v>628</v>
      </c>
      <c r="F682" s="68" t="s">
        <v>100</v>
      </c>
      <c r="G682" s="68" t="s">
        <v>13</v>
      </c>
      <c r="H682" s="185">
        <v>4518777.375</v>
      </c>
      <c r="I682" s="185">
        <v>4518777.375</v>
      </c>
      <c r="J682" s="70" t="s">
        <v>50</v>
      </c>
      <c r="K682" s="70" t="s">
        <v>22</v>
      </c>
      <c r="L682" s="68" t="s">
        <v>506</v>
      </c>
    </row>
    <row r="683" spans="2:12" ht="63.75">
      <c r="B683" s="67" t="s">
        <v>1151</v>
      </c>
      <c r="C683" s="71" t="s">
        <v>629</v>
      </c>
      <c r="D683" s="36" t="s">
        <v>42</v>
      </c>
      <c r="E683" s="68" t="s">
        <v>628</v>
      </c>
      <c r="F683" s="68" t="s">
        <v>100</v>
      </c>
      <c r="G683" s="68" t="s">
        <v>26</v>
      </c>
      <c r="H683" s="185">
        <v>5020863.75</v>
      </c>
      <c r="I683" s="185">
        <v>5020863.75</v>
      </c>
      <c r="J683" s="70" t="s">
        <v>50</v>
      </c>
      <c r="K683" s="70" t="s">
        <v>22</v>
      </c>
      <c r="L683" s="68" t="s">
        <v>506</v>
      </c>
    </row>
    <row r="684" spans="2:12" ht="63.75">
      <c r="B684" s="67">
        <v>85111510</v>
      </c>
      <c r="C684" s="71" t="s">
        <v>630</v>
      </c>
      <c r="D684" s="36" t="s">
        <v>259</v>
      </c>
      <c r="E684" s="68" t="s">
        <v>628</v>
      </c>
      <c r="F684" s="68" t="s">
        <v>100</v>
      </c>
      <c r="G684" s="68" t="s">
        <v>13</v>
      </c>
      <c r="H684" s="185">
        <v>12552159.375</v>
      </c>
      <c r="I684" s="185">
        <v>12552159.375</v>
      </c>
      <c r="J684" s="70" t="s">
        <v>50</v>
      </c>
      <c r="K684" s="70" t="s">
        <v>22</v>
      </c>
      <c r="L684" s="68" t="s">
        <v>506</v>
      </c>
    </row>
    <row r="685" spans="2:12" ht="63.75">
      <c r="B685" s="67">
        <v>46181902</v>
      </c>
      <c r="C685" s="72" t="s">
        <v>631</v>
      </c>
      <c r="D685" s="68" t="s">
        <v>42</v>
      </c>
      <c r="E685" s="68" t="s">
        <v>611</v>
      </c>
      <c r="F685" s="68" t="s">
        <v>100</v>
      </c>
      <c r="G685" s="68" t="s">
        <v>13</v>
      </c>
      <c r="H685" s="185">
        <v>2811683.7</v>
      </c>
      <c r="I685" s="185">
        <v>2811683.7</v>
      </c>
      <c r="J685" s="70" t="s">
        <v>50</v>
      </c>
      <c r="K685" s="70" t="s">
        <v>22</v>
      </c>
      <c r="L685" s="68" t="s">
        <v>506</v>
      </c>
    </row>
    <row r="686" spans="2:12" ht="63.75">
      <c r="B686" s="67" t="s">
        <v>2711</v>
      </c>
      <c r="C686" s="72" t="s">
        <v>632</v>
      </c>
      <c r="D686" s="36" t="s">
        <v>42</v>
      </c>
      <c r="E686" s="68" t="s">
        <v>512</v>
      </c>
      <c r="F686" s="68" t="s">
        <v>100</v>
      </c>
      <c r="G686" s="68" t="s">
        <v>13</v>
      </c>
      <c r="H686" s="185">
        <v>60250365</v>
      </c>
      <c r="I686" s="185">
        <v>60250365</v>
      </c>
      <c r="J686" s="70" t="s">
        <v>50</v>
      </c>
      <c r="K686" s="70" t="s">
        <v>22</v>
      </c>
      <c r="L686" s="68" t="s">
        <v>506</v>
      </c>
    </row>
    <row r="687" spans="2:12" ht="63.75">
      <c r="B687" s="67" t="s">
        <v>1152</v>
      </c>
      <c r="C687" s="71" t="s">
        <v>633</v>
      </c>
      <c r="D687" s="36" t="s">
        <v>42</v>
      </c>
      <c r="E687" s="68" t="s">
        <v>524</v>
      </c>
      <c r="F687" s="68" t="s">
        <v>12</v>
      </c>
      <c r="G687" s="68" t="s">
        <v>13</v>
      </c>
      <c r="H687" s="185">
        <v>150000000</v>
      </c>
      <c r="I687" s="185">
        <v>150000000</v>
      </c>
      <c r="J687" s="70" t="s">
        <v>50</v>
      </c>
      <c r="K687" s="70" t="s">
        <v>22</v>
      </c>
      <c r="L687" s="68" t="s">
        <v>506</v>
      </c>
    </row>
    <row r="688" spans="2:12" ht="63.75">
      <c r="B688" s="67" t="s">
        <v>634</v>
      </c>
      <c r="C688" s="72" t="s">
        <v>635</v>
      </c>
      <c r="D688" s="36" t="s">
        <v>42</v>
      </c>
      <c r="E688" s="68" t="s">
        <v>524</v>
      </c>
      <c r="F688" s="68" t="s">
        <v>100</v>
      </c>
      <c r="G688" s="68" t="s">
        <v>13</v>
      </c>
      <c r="H688" s="185">
        <v>5020863.75</v>
      </c>
      <c r="I688" s="185">
        <v>5020863.75</v>
      </c>
      <c r="J688" s="70" t="s">
        <v>50</v>
      </c>
      <c r="K688" s="70" t="s">
        <v>22</v>
      </c>
      <c r="L688" s="68" t="s">
        <v>506</v>
      </c>
    </row>
    <row r="689" spans="2:12" ht="63.75">
      <c r="B689" s="67" t="s">
        <v>2712</v>
      </c>
      <c r="C689" s="72" t="s">
        <v>636</v>
      </c>
      <c r="D689" s="36" t="s">
        <v>259</v>
      </c>
      <c r="E689" s="68" t="s">
        <v>514</v>
      </c>
      <c r="F689" s="68" t="s">
        <v>100</v>
      </c>
      <c r="G689" s="68" t="s">
        <v>26</v>
      </c>
      <c r="H689" s="185">
        <v>13054245.75</v>
      </c>
      <c r="I689" s="185">
        <v>13054245.75</v>
      </c>
      <c r="J689" s="70" t="s">
        <v>50</v>
      </c>
      <c r="K689" s="70" t="s">
        <v>22</v>
      </c>
      <c r="L689" s="68" t="s">
        <v>506</v>
      </c>
    </row>
    <row r="690" spans="2:12" ht="63.75">
      <c r="B690" s="67" t="s">
        <v>1153</v>
      </c>
      <c r="C690" s="71" t="s">
        <v>637</v>
      </c>
      <c r="D690" s="71" t="s">
        <v>42</v>
      </c>
      <c r="E690" s="68" t="s">
        <v>536</v>
      </c>
      <c r="F690" s="68" t="s">
        <v>100</v>
      </c>
      <c r="G690" s="68" t="s">
        <v>26</v>
      </c>
      <c r="H690" s="185">
        <v>9037554.75</v>
      </c>
      <c r="I690" s="185">
        <v>9037554.75</v>
      </c>
      <c r="J690" s="70" t="s">
        <v>50</v>
      </c>
      <c r="K690" s="70" t="s">
        <v>22</v>
      </c>
      <c r="L690" s="68" t="s">
        <v>506</v>
      </c>
    </row>
    <row r="691" spans="2:12" ht="63.75">
      <c r="B691" s="67">
        <v>94101600</v>
      </c>
      <c r="C691" s="72" t="s">
        <v>638</v>
      </c>
      <c r="D691" s="72" t="s">
        <v>36</v>
      </c>
      <c r="E691" s="68" t="s">
        <v>639</v>
      </c>
      <c r="F691" s="68" t="s">
        <v>31</v>
      </c>
      <c r="G691" s="68" t="s">
        <v>26</v>
      </c>
      <c r="H691" s="185">
        <v>4016691</v>
      </c>
      <c r="I691" s="185">
        <v>4016691</v>
      </c>
      <c r="J691" s="70" t="s">
        <v>50</v>
      </c>
      <c r="K691" s="70" t="s">
        <v>22</v>
      </c>
      <c r="L691" s="68" t="s">
        <v>506</v>
      </c>
    </row>
    <row r="692" spans="2:12" ht="63.75">
      <c r="B692" s="67" t="s">
        <v>2713</v>
      </c>
      <c r="C692" s="71" t="s">
        <v>640</v>
      </c>
      <c r="D692" s="36" t="s">
        <v>36</v>
      </c>
      <c r="E692" s="68" t="s">
        <v>508</v>
      </c>
      <c r="F692" s="68" t="s">
        <v>12</v>
      </c>
      <c r="G692" s="68" t="s">
        <v>26</v>
      </c>
      <c r="H692" s="185">
        <v>2665630926.73</v>
      </c>
      <c r="I692" s="185">
        <v>2665630926.73</v>
      </c>
      <c r="J692" s="70" t="s">
        <v>50</v>
      </c>
      <c r="K692" s="70" t="s">
        <v>22</v>
      </c>
      <c r="L692" s="68" t="s">
        <v>506</v>
      </c>
    </row>
    <row r="693" spans="2:12" ht="63.75">
      <c r="B693" s="67" t="s">
        <v>641</v>
      </c>
      <c r="C693" s="71" t="s">
        <v>642</v>
      </c>
      <c r="D693" s="36" t="s">
        <v>42</v>
      </c>
      <c r="E693" s="73" t="s">
        <v>628</v>
      </c>
      <c r="F693" s="73" t="s">
        <v>100</v>
      </c>
      <c r="G693" s="68" t="s">
        <v>26</v>
      </c>
      <c r="H693" s="185">
        <v>4000000</v>
      </c>
      <c r="I693" s="185">
        <v>4000000</v>
      </c>
      <c r="J693" s="70" t="s">
        <v>50</v>
      </c>
      <c r="K693" s="70" t="s">
        <v>22</v>
      </c>
      <c r="L693" s="68" t="s">
        <v>506</v>
      </c>
    </row>
    <row r="694" spans="2:12" ht="63.75">
      <c r="B694" s="36">
        <v>41113635</v>
      </c>
      <c r="C694" s="72" t="s">
        <v>643</v>
      </c>
      <c r="D694" s="36" t="s">
        <v>42</v>
      </c>
      <c r="E694" s="68" t="s">
        <v>514</v>
      </c>
      <c r="F694" s="73" t="s">
        <v>100</v>
      </c>
      <c r="G694" s="68" t="s">
        <v>26</v>
      </c>
      <c r="H694" s="185">
        <v>33000000</v>
      </c>
      <c r="I694" s="185">
        <v>33000000</v>
      </c>
      <c r="J694" s="70" t="s">
        <v>50</v>
      </c>
      <c r="K694" s="70" t="s">
        <v>22</v>
      </c>
      <c r="L694" s="68" t="s">
        <v>506</v>
      </c>
    </row>
    <row r="695" spans="2:12" ht="63.75">
      <c r="B695" s="36">
        <v>72154066</v>
      </c>
      <c r="C695" s="72" t="s">
        <v>644</v>
      </c>
      <c r="D695" s="36" t="s">
        <v>42</v>
      </c>
      <c r="E695" s="68" t="s">
        <v>514</v>
      </c>
      <c r="F695" s="73" t="s">
        <v>100</v>
      </c>
      <c r="G695" s="68" t="s">
        <v>26</v>
      </c>
      <c r="H695" s="185">
        <v>36000000</v>
      </c>
      <c r="I695" s="185">
        <v>36000000</v>
      </c>
      <c r="J695" s="70" t="s">
        <v>50</v>
      </c>
      <c r="K695" s="70" t="s">
        <v>22</v>
      </c>
      <c r="L695" s="68" t="s">
        <v>506</v>
      </c>
    </row>
    <row r="696" spans="2:12" ht="63.75">
      <c r="B696" s="67" t="s">
        <v>1154</v>
      </c>
      <c r="C696" s="72" t="s">
        <v>645</v>
      </c>
      <c r="D696" s="36" t="s">
        <v>42</v>
      </c>
      <c r="E696" s="73" t="s">
        <v>536</v>
      </c>
      <c r="F696" s="68" t="s">
        <v>100</v>
      </c>
      <c r="G696" s="68" t="s">
        <v>26</v>
      </c>
      <c r="H696" s="185">
        <v>40000000</v>
      </c>
      <c r="I696" s="185">
        <v>40000000</v>
      </c>
      <c r="J696" s="70" t="s">
        <v>50</v>
      </c>
      <c r="K696" s="70" t="s">
        <v>22</v>
      </c>
      <c r="L696" s="68" t="s">
        <v>506</v>
      </c>
    </row>
    <row r="697" spans="2:12" ht="63.75">
      <c r="B697" s="36">
        <v>20102301</v>
      </c>
      <c r="C697" s="160" t="s">
        <v>646</v>
      </c>
      <c r="D697" s="36" t="s">
        <v>19</v>
      </c>
      <c r="E697" s="68" t="s">
        <v>514</v>
      </c>
      <c r="F697" s="73" t="s">
        <v>100</v>
      </c>
      <c r="G697" s="68" t="s">
        <v>26</v>
      </c>
      <c r="H697" s="185">
        <v>39000000</v>
      </c>
      <c r="I697" s="185">
        <v>39000000</v>
      </c>
      <c r="J697" s="70" t="s">
        <v>50</v>
      </c>
      <c r="K697" s="70" t="s">
        <v>22</v>
      </c>
      <c r="L697" s="68" t="s">
        <v>506</v>
      </c>
    </row>
    <row r="698" spans="2:12" ht="63.75">
      <c r="B698" s="67">
        <v>72103300</v>
      </c>
      <c r="C698" s="155" t="s">
        <v>1628</v>
      </c>
      <c r="D698" s="36" t="s">
        <v>42</v>
      </c>
      <c r="E698" s="73" t="s">
        <v>580</v>
      </c>
      <c r="F698" s="36" t="s">
        <v>127</v>
      </c>
      <c r="G698" s="68" t="s">
        <v>13</v>
      </c>
      <c r="H698" s="185">
        <v>3660000000</v>
      </c>
      <c r="I698" s="185">
        <v>3660000000</v>
      </c>
      <c r="J698" s="70" t="s">
        <v>50</v>
      </c>
      <c r="K698" s="70" t="s">
        <v>22</v>
      </c>
      <c r="L698" s="68" t="s">
        <v>506</v>
      </c>
    </row>
    <row r="699" spans="2:12" ht="63.75">
      <c r="B699" s="67">
        <v>72103300</v>
      </c>
      <c r="C699" s="155" t="s">
        <v>1629</v>
      </c>
      <c r="D699" s="36" t="s">
        <v>42</v>
      </c>
      <c r="E699" s="73" t="s">
        <v>580</v>
      </c>
      <c r="F699" s="73" t="s">
        <v>339</v>
      </c>
      <c r="G699" s="68" t="s">
        <v>13</v>
      </c>
      <c r="H699" s="185">
        <v>285000000</v>
      </c>
      <c r="I699" s="185">
        <v>285000000</v>
      </c>
      <c r="J699" s="70" t="s">
        <v>50</v>
      </c>
      <c r="K699" s="70" t="s">
        <v>22</v>
      </c>
      <c r="L699" s="68" t="s">
        <v>506</v>
      </c>
    </row>
    <row r="700" spans="2:12" ht="63.75">
      <c r="B700" s="67">
        <v>80141618</v>
      </c>
      <c r="C700" s="155" t="s">
        <v>647</v>
      </c>
      <c r="D700" s="36" t="s">
        <v>259</v>
      </c>
      <c r="E700" s="73" t="s">
        <v>648</v>
      </c>
      <c r="F700" s="73" t="s">
        <v>12</v>
      </c>
      <c r="G700" s="68" t="s">
        <v>26</v>
      </c>
      <c r="H700" s="185">
        <v>2000082000</v>
      </c>
      <c r="I700" s="185">
        <v>2000082000</v>
      </c>
      <c r="J700" s="70" t="s">
        <v>50</v>
      </c>
      <c r="K700" s="70" t="s">
        <v>22</v>
      </c>
      <c r="L700" s="68" t="s">
        <v>506</v>
      </c>
    </row>
    <row r="701" spans="2:12" ht="63.75">
      <c r="B701" s="67" t="s">
        <v>649</v>
      </c>
      <c r="C701" s="155" t="s">
        <v>650</v>
      </c>
      <c r="D701" s="68" t="s">
        <v>42</v>
      </c>
      <c r="E701" s="73" t="s">
        <v>580</v>
      </c>
      <c r="F701" s="73" t="s">
        <v>12</v>
      </c>
      <c r="G701" s="68" t="s">
        <v>26</v>
      </c>
      <c r="H701" s="185">
        <v>300000000</v>
      </c>
      <c r="I701" s="185">
        <v>300000000</v>
      </c>
      <c r="J701" s="70" t="s">
        <v>50</v>
      </c>
      <c r="K701" s="70" t="s">
        <v>22</v>
      </c>
      <c r="L701" s="68" t="s">
        <v>506</v>
      </c>
    </row>
    <row r="702" spans="2:12" ht="63.75">
      <c r="B702" s="67" t="s">
        <v>649</v>
      </c>
      <c r="C702" s="155" t="s">
        <v>651</v>
      </c>
      <c r="D702" s="36" t="s">
        <v>19</v>
      </c>
      <c r="E702" s="73" t="s">
        <v>648</v>
      </c>
      <c r="F702" s="73" t="s">
        <v>100</v>
      </c>
      <c r="G702" s="68" t="s">
        <v>26</v>
      </c>
      <c r="H702" s="185">
        <v>59999999.99999999</v>
      </c>
      <c r="I702" s="185">
        <v>59999999.99999999</v>
      </c>
      <c r="J702" s="70" t="s">
        <v>50</v>
      </c>
      <c r="K702" s="70" t="s">
        <v>22</v>
      </c>
      <c r="L702" s="68" t="s">
        <v>506</v>
      </c>
    </row>
    <row r="703" spans="2:12" ht="63.75">
      <c r="B703" s="67">
        <v>82101600</v>
      </c>
      <c r="C703" s="155" t="s">
        <v>652</v>
      </c>
      <c r="D703" s="36" t="s">
        <v>16</v>
      </c>
      <c r="E703" s="73" t="s">
        <v>530</v>
      </c>
      <c r="F703" s="73" t="s">
        <v>12</v>
      </c>
      <c r="G703" s="68" t="s">
        <v>26</v>
      </c>
      <c r="H703" s="185">
        <v>199999999.99999997</v>
      </c>
      <c r="I703" s="185">
        <v>199999999.99999997</v>
      </c>
      <c r="J703" s="70" t="s">
        <v>50</v>
      </c>
      <c r="K703" s="70" t="s">
        <v>22</v>
      </c>
      <c r="L703" s="68" t="s">
        <v>506</v>
      </c>
    </row>
    <row r="704" spans="2:12" ht="63.75">
      <c r="B704" s="67" t="s">
        <v>653</v>
      </c>
      <c r="C704" s="155" t="s">
        <v>654</v>
      </c>
      <c r="D704" s="36" t="s">
        <v>36</v>
      </c>
      <c r="E704" s="73" t="s">
        <v>508</v>
      </c>
      <c r="F704" s="73" t="s">
        <v>31</v>
      </c>
      <c r="G704" s="68" t="s">
        <v>26</v>
      </c>
      <c r="H704" s="185">
        <v>1000411840</v>
      </c>
      <c r="I704" s="185">
        <v>1000411840</v>
      </c>
      <c r="J704" s="70" t="s">
        <v>50</v>
      </c>
      <c r="K704" s="70" t="s">
        <v>22</v>
      </c>
      <c r="L704" s="68" t="s">
        <v>506</v>
      </c>
    </row>
    <row r="705" spans="2:12" ht="63.75">
      <c r="B705" s="67" t="s">
        <v>653</v>
      </c>
      <c r="C705" s="155" t="s">
        <v>655</v>
      </c>
      <c r="D705" s="36" t="s">
        <v>36</v>
      </c>
      <c r="E705" s="73" t="s">
        <v>508</v>
      </c>
      <c r="F705" s="73" t="s">
        <v>31</v>
      </c>
      <c r="G705" s="68" t="s">
        <v>26</v>
      </c>
      <c r="H705" s="185">
        <v>850000000</v>
      </c>
      <c r="I705" s="185">
        <v>850000000</v>
      </c>
      <c r="J705" s="70" t="s">
        <v>50</v>
      </c>
      <c r="K705" s="70" t="s">
        <v>22</v>
      </c>
      <c r="L705" s="68" t="s">
        <v>506</v>
      </c>
    </row>
    <row r="706" spans="2:12" ht="63.75">
      <c r="B706" s="67">
        <v>82101503</v>
      </c>
      <c r="C706" s="155" t="s">
        <v>656</v>
      </c>
      <c r="D706" s="36" t="s">
        <v>36</v>
      </c>
      <c r="E706" s="73" t="s">
        <v>508</v>
      </c>
      <c r="F706" s="73" t="s">
        <v>31</v>
      </c>
      <c r="G706" s="68" t="s">
        <v>26</v>
      </c>
      <c r="H706" s="185">
        <v>501275440</v>
      </c>
      <c r="I706" s="185">
        <v>501275440</v>
      </c>
      <c r="J706" s="70" t="s">
        <v>50</v>
      </c>
      <c r="K706" s="70" t="s">
        <v>22</v>
      </c>
      <c r="L706" s="68" t="s">
        <v>506</v>
      </c>
    </row>
    <row r="707" spans="2:12" ht="63.75">
      <c r="B707" s="67">
        <v>82101503</v>
      </c>
      <c r="C707" s="155" t="s">
        <v>657</v>
      </c>
      <c r="D707" s="36" t="s">
        <v>36</v>
      </c>
      <c r="E707" s="73" t="s">
        <v>508</v>
      </c>
      <c r="F707" s="73" t="s">
        <v>31</v>
      </c>
      <c r="G707" s="68" t="s">
        <v>26</v>
      </c>
      <c r="H707" s="185">
        <v>150000000</v>
      </c>
      <c r="I707" s="185">
        <v>150000000</v>
      </c>
      <c r="J707" s="70" t="s">
        <v>50</v>
      </c>
      <c r="K707" s="70" t="s">
        <v>22</v>
      </c>
      <c r="L707" s="68" t="s">
        <v>506</v>
      </c>
    </row>
    <row r="708" spans="2:12" ht="63.75">
      <c r="B708" s="67" t="s">
        <v>658</v>
      </c>
      <c r="C708" s="155" t="s">
        <v>659</v>
      </c>
      <c r="D708" s="36" t="s">
        <v>36</v>
      </c>
      <c r="E708" s="73" t="s">
        <v>508</v>
      </c>
      <c r="F708" s="73" t="s">
        <v>31</v>
      </c>
      <c r="G708" s="68" t="s">
        <v>26</v>
      </c>
      <c r="H708" s="185">
        <v>450000000</v>
      </c>
      <c r="I708" s="185">
        <v>450000000</v>
      </c>
      <c r="J708" s="70" t="s">
        <v>50</v>
      </c>
      <c r="K708" s="70" t="s">
        <v>22</v>
      </c>
      <c r="L708" s="68" t="s">
        <v>506</v>
      </c>
    </row>
    <row r="709" spans="2:12" ht="63.75">
      <c r="B709" s="155">
        <v>82101503</v>
      </c>
      <c r="C709" s="155" t="s">
        <v>660</v>
      </c>
      <c r="D709" s="36" t="s">
        <v>36</v>
      </c>
      <c r="E709" s="73" t="s">
        <v>508</v>
      </c>
      <c r="F709" s="73" t="s">
        <v>31</v>
      </c>
      <c r="G709" s="68" t="s">
        <v>26</v>
      </c>
      <c r="H709" s="185">
        <v>230000000</v>
      </c>
      <c r="I709" s="185">
        <v>230000000</v>
      </c>
      <c r="J709" s="70" t="s">
        <v>50</v>
      </c>
      <c r="K709" s="70" t="s">
        <v>22</v>
      </c>
      <c r="L709" s="68" t="s">
        <v>506</v>
      </c>
    </row>
    <row r="710" spans="2:12" ht="63.75">
      <c r="B710" s="155">
        <v>82101601</v>
      </c>
      <c r="C710" s="155" t="s">
        <v>661</v>
      </c>
      <c r="D710" s="36" t="s">
        <v>36</v>
      </c>
      <c r="E710" s="73" t="s">
        <v>508</v>
      </c>
      <c r="F710" s="73" t="s">
        <v>31</v>
      </c>
      <c r="G710" s="68" t="s">
        <v>26</v>
      </c>
      <c r="H710" s="185">
        <v>600000000</v>
      </c>
      <c r="I710" s="185">
        <v>600000000</v>
      </c>
      <c r="J710" s="70" t="s">
        <v>50</v>
      </c>
      <c r="K710" s="70" t="s">
        <v>22</v>
      </c>
      <c r="L710" s="68" t="s">
        <v>506</v>
      </c>
    </row>
    <row r="711" spans="2:12" ht="63.75">
      <c r="B711" s="155">
        <v>82101601</v>
      </c>
      <c r="C711" s="155" t="s">
        <v>662</v>
      </c>
      <c r="D711" s="36" t="s">
        <v>36</v>
      </c>
      <c r="E711" s="73" t="s">
        <v>508</v>
      </c>
      <c r="F711" s="73" t="s">
        <v>31</v>
      </c>
      <c r="G711" s="68" t="s">
        <v>26</v>
      </c>
      <c r="H711" s="185">
        <v>872240000</v>
      </c>
      <c r="I711" s="185">
        <v>872240000</v>
      </c>
      <c r="J711" s="70" t="s">
        <v>50</v>
      </c>
      <c r="K711" s="70" t="s">
        <v>22</v>
      </c>
      <c r="L711" s="68" t="s">
        <v>506</v>
      </c>
    </row>
    <row r="712" spans="2:12" ht="63.75">
      <c r="B712" s="155">
        <v>82101601</v>
      </c>
      <c r="C712" s="155" t="s">
        <v>663</v>
      </c>
      <c r="D712" s="36" t="s">
        <v>36</v>
      </c>
      <c r="E712" s="73" t="s">
        <v>508</v>
      </c>
      <c r="F712" s="73" t="s">
        <v>31</v>
      </c>
      <c r="G712" s="68" t="s">
        <v>26</v>
      </c>
      <c r="H712" s="185">
        <v>600000000</v>
      </c>
      <c r="I712" s="185">
        <v>600000000</v>
      </c>
      <c r="J712" s="70" t="s">
        <v>50</v>
      </c>
      <c r="K712" s="70" t="s">
        <v>22</v>
      </c>
      <c r="L712" s="68" t="s">
        <v>506</v>
      </c>
    </row>
    <row r="713" spans="2:12" ht="63.75">
      <c r="B713" s="155">
        <v>82101502</v>
      </c>
      <c r="C713" s="155" t="s">
        <v>664</v>
      </c>
      <c r="D713" s="36" t="s">
        <v>36</v>
      </c>
      <c r="E713" s="73" t="s">
        <v>508</v>
      </c>
      <c r="F713" s="73" t="s">
        <v>31</v>
      </c>
      <c r="G713" s="68" t="s">
        <v>26</v>
      </c>
      <c r="H713" s="185">
        <v>800000000</v>
      </c>
      <c r="I713" s="185">
        <v>800000000</v>
      </c>
      <c r="J713" s="70" t="s">
        <v>50</v>
      </c>
      <c r="K713" s="70" t="s">
        <v>22</v>
      </c>
      <c r="L713" s="68" t="s">
        <v>506</v>
      </c>
    </row>
    <row r="714" spans="2:12" ht="63.75">
      <c r="B714" s="155">
        <v>82101502</v>
      </c>
      <c r="C714" s="155" t="s">
        <v>971</v>
      </c>
      <c r="D714" s="36" t="s">
        <v>36</v>
      </c>
      <c r="E714" s="73" t="s">
        <v>508</v>
      </c>
      <c r="F714" s="73" t="s">
        <v>31</v>
      </c>
      <c r="G714" s="68" t="s">
        <v>26</v>
      </c>
      <c r="H714" s="185">
        <v>800000000</v>
      </c>
      <c r="I714" s="185">
        <v>800000000</v>
      </c>
      <c r="J714" s="70" t="s">
        <v>50</v>
      </c>
      <c r="K714" s="70" t="s">
        <v>22</v>
      </c>
      <c r="L714" s="68" t="s">
        <v>506</v>
      </c>
    </row>
    <row r="715" spans="2:12" ht="63.75">
      <c r="B715" s="155">
        <v>82101502</v>
      </c>
      <c r="C715" s="155" t="s">
        <v>665</v>
      </c>
      <c r="D715" s="36" t="s">
        <v>19</v>
      </c>
      <c r="E715" s="73" t="s">
        <v>536</v>
      </c>
      <c r="F715" s="73" t="s">
        <v>31</v>
      </c>
      <c r="G715" s="68" t="s">
        <v>26</v>
      </c>
      <c r="H715" s="185">
        <v>250000000</v>
      </c>
      <c r="I715" s="185">
        <v>250000000</v>
      </c>
      <c r="J715" s="70" t="s">
        <v>50</v>
      </c>
      <c r="K715" s="70" t="s">
        <v>22</v>
      </c>
      <c r="L715" s="68" t="s">
        <v>506</v>
      </c>
    </row>
    <row r="716" spans="2:12" ht="63.75">
      <c r="B716" s="67">
        <v>82101600</v>
      </c>
      <c r="C716" s="82" t="s">
        <v>666</v>
      </c>
      <c r="D716" s="36" t="s">
        <v>36</v>
      </c>
      <c r="E716" s="73" t="s">
        <v>508</v>
      </c>
      <c r="F716" s="73" t="s">
        <v>31</v>
      </c>
      <c r="G716" s="68" t="s">
        <v>26</v>
      </c>
      <c r="H716" s="185">
        <v>2735000000</v>
      </c>
      <c r="I716" s="185">
        <v>2735000000</v>
      </c>
      <c r="J716" s="70" t="s">
        <v>50</v>
      </c>
      <c r="K716" s="70" t="s">
        <v>22</v>
      </c>
      <c r="L716" s="68" t="s">
        <v>506</v>
      </c>
    </row>
    <row r="717" spans="2:12" ht="63.75">
      <c r="B717" s="67">
        <v>82101600</v>
      </c>
      <c r="C717" s="155" t="s">
        <v>667</v>
      </c>
      <c r="D717" s="36" t="s">
        <v>36</v>
      </c>
      <c r="E717" s="73" t="s">
        <v>508</v>
      </c>
      <c r="F717" s="73" t="s">
        <v>31</v>
      </c>
      <c r="G717" s="68" t="s">
        <v>26</v>
      </c>
      <c r="H717" s="185">
        <v>1330000000</v>
      </c>
      <c r="I717" s="185">
        <v>1330000000</v>
      </c>
      <c r="J717" s="70" t="s">
        <v>50</v>
      </c>
      <c r="K717" s="70" t="s">
        <v>22</v>
      </c>
      <c r="L717" s="68" t="s">
        <v>506</v>
      </c>
    </row>
    <row r="718" spans="2:12" ht="63.75">
      <c r="B718" s="67">
        <v>82101600</v>
      </c>
      <c r="C718" s="155" t="s">
        <v>1630</v>
      </c>
      <c r="D718" s="68" t="s">
        <v>42</v>
      </c>
      <c r="E718" s="73" t="s">
        <v>512</v>
      </c>
      <c r="F718" s="36" t="s">
        <v>12</v>
      </c>
      <c r="G718" s="68" t="s">
        <v>26</v>
      </c>
      <c r="H718" s="185">
        <v>523444204</v>
      </c>
      <c r="I718" s="185">
        <v>523444204</v>
      </c>
      <c r="J718" s="70" t="s">
        <v>50</v>
      </c>
      <c r="K718" s="70" t="s">
        <v>22</v>
      </c>
      <c r="L718" s="68" t="s">
        <v>506</v>
      </c>
    </row>
    <row r="719" spans="2:12" ht="63.75">
      <c r="B719" s="67">
        <v>55111500</v>
      </c>
      <c r="C719" s="155" t="s">
        <v>668</v>
      </c>
      <c r="D719" s="68" t="s">
        <v>42</v>
      </c>
      <c r="E719" s="74" t="s">
        <v>514</v>
      </c>
      <c r="F719" s="74" t="s">
        <v>100</v>
      </c>
      <c r="G719" s="68" t="s">
        <v>26</v>
      </c>
      <c r="H719" s="185">
        <v>30000000</v>
      </c>
      <c r="I719" s="185">
        <v>30000000</v>
      </c>
      <c r="J719" s="70" t="s">
        <v>50</v>
      </c>
      <c r="K719" s="70" t="s">
        <v>22</v>
      </c>
      <c r="L719" s="68" t="s">
        <v>506</v>
      </c>
    </row>
    <row r="720" spans="2:12" ht="63.75">
      <c r="B720" s="67">
        <v>55121904</v>
      </c>
      <c r="C720" s="155" t="s">
        <v>669</v>
      </c>
      <c r="D720" s="68" t="s">
        <v>42</v>
      </c>
      <c r="E720" s="74" t="s">
        <v>514</v>
      </c>
      <c r="F720" s="74" t="s">
        <v>12</v>
      </c>
      <c r="G720" s="68" t="s">
        <v>26</v>
      </c>
      <c r="H720" s="185">
        <v>70000000</v>
      </c>
      <c r="I720" s="185">
        <v>70000000</v>
      </c>
      <c r="J720" s="70" t="s">
        <v>50</v>
      </c>
      <c r="K720" s="70" t="s">
        <v>22</v>
      </c>
      <c r="L720" s="68" t="s">
        <v>506</v>
      </c>
    </row>
    <row r="721" spans="2:12" ht="63.75">
      <c r="B721" s="67">
        <v>80101500</v>
      </c>
      <c r="C721" s="68" t="s">
        <v>670</v>
      </c>
      <c r="D721" s="68" t="s">
        <v>36</v>
      </c>
      <c r="E721" s="68" t="s">
        <v>508</v>
      </c>
      <c r="F721" s="68" t="s">
        <v>31</v>
      </c>
      <c r="G721" s="68" t="s">
        <v>26</v>
      </c>
      <c r="H721" s="185">
        <f>2500000*12</f>
        <v>30000000</v>
      </c>
      <c r="I721" s="185">
        <f>2500000*12</f>
        <v>30000000</v>
      </c>
      <c r="J721" s="70" t="s">
        <v>50</v>
      </c>
      <c r="K721" s="70" t="s">
        <v>22</v>
      </c>
      <c r="L721" s="68" t="s">
        <v>506</v>
      </c>
    </row>
    <row r="722" spans="2:12" ht="63.75">
      <c r="B722" s="67">
        <v>82101600</v>
      </c>
      <c r="C722" s="155" t="s">
        <v>671</v>
      </c>
      <c r="D722" s="68" t="s">
        <v>42</v>
      </c>
      <c r="E722" s="74" t="s">
        <v>514</v>
      </c>
      <c r="F722" s="74" t="s">
        <v>100</v>
      </c>
      <c r="G722" s="68" t="s">
        <v>26</v>
      </c>
      <c r="H722" s="185">
        <v>60000000</v>
      </c>
      <c r="I722" s="185">
        <v>60000000</v>
      </c>
      <c r="J722" s="70" t="s">
        <v>50</v>
      </c>
      <c r="K722" s="70" t="s">
        <v>22</v>
      </c>
      <c r="L722" s="68" t="s">
        <v>506</v>
      </c>
    </row>
    <row r="723" spans="2:12" ht="63.75">
      <c r="B723" s="67">
        <v>82101500</v>
      </c>
      <c r="C723" s="155" t="s">
        <v>673</v>
      </c>
      <c r="D723" s="36" t="s">
        <v>42</v>
      </c>
      <c r="E723" s="74" t="s">
        <v>514</v>
      </c>
      <c r="F723" s="74" t="s">
        <v>100</v>
      </c>
      <c r="G723" s="68" t="s">
        <v>26</v>
      </c>
      <c r="H723" s="185">
        <v>40000000</v>
      </c>
      <c r="I723" s="185">
        <v>40000000</v>
      </c>
      <c r="J723" s="70" t="s">
        <v>50</v>
      </c>
      <c r="K723" s="70" t="s">
        <v>22</v>
      </c>
      <c r="L723" s="68" t="s">
        <v>506</v>
      </c>
    </row>
    <row r="724" spans="2:12" ht="63.75">
      <c r="B724" s="36">
        <v>80121706</v>
      </c>
      <c r="C724" s="71" t="s">
        <v>1631</v>
      </c>
      <c r="D724" s="74" t="s">
        <v>42</v>
      </c>
      <c r="E724" s="74" t="s">
        <v>514</v>
      </c>
      <c r="F724" s="36" t="s">
        <v>31</v>
      </c>
      <c r="G724" s="68" t="s">
        <v>26</v>
      </c>
      <c r="H724" s="185">
        <v>150000000</v>
      </c>
      <c r="I724" s="185">
        <v>150000000</v>
      </c>
      <c r="J724" s="70" t="s">
        <v>50</v>
      </c>
      <c r="K724" s="70" t="s">
        <v>22</v>
      </c>
      <c r="L724" s="68" t="s">
        <v>506</v>
      </c>
    </row>
    <row r="725" spans="2:12" ht="63.75">
      <c r="B725" s="36">
        <v>80121706</v>
      </c>
      <c r="C725" s="36" t="s">
        <v>674</v>
      </c>
      <c r="D725" s="74" t="s">
        <v>36</v>
      </c>
      <c r="E725" s="74" t="s">
        <v>508</v>
      </c>
      <c r="F725" s="36" t="s">
        <v>31</v>
      </c>
      <c r="G725" s="68" t="s">
        <v>26</v>
      </c>
      <c r="H725" s="185">
        <v>11000000</v>
      </c>
      <c r="I725" s="185">
        <v>11000000</v>
      </c>
      <c r="J725" s="70" t="s">
        <v>50</v>
      </c>
      <c r="K725" s="70" t="s">
        <v>22</v>
      </c>
      <c r="L725" s="68" t="s">
        <v>506</v>
      </c>
    </row>
    <row r="726" spans="2:12" ht="63.75">
      <c r="B726" s="36">
        <v>80121706</v>
      </c>
      <c r="C726" s="36" t="s">
        <v>675</v>
      </c>
      <c r="D726" s="74" t="s">
        <v>42</v>
      </c>
      <c r="E726" s="74" t="s">
        <v>536</v>
      </c>
      <c r="F726" s="36" t="s">
        <v>31</v>
      </c>
      <c r="G726" s="68" t="s">
        <v>26</v>
      </c>
      <c r="H726" s="185">
        <v>11000000</v>
      </c>
      <c r="I726" s="185">
        <v>11000000</v>
      </c>
      <c r="J726" s="70" t="s">
        <v>50</v>
      </c>
      <c r="K726" s="70" t="s">
        <v>22</v>
      </c>
      <c r="L726" s="68" t="s">
        <v>506</v>
      </c>
    </row>
    <row r="727" spans="2:12" ht="63.75">
      <c r="B727" s="36">
        <v>80141609</v>
      </c>
      <c r="C727" s="36" t="s">
        <v>1632</v>
      </c>
      <c r="D727" s="74" t="s">
        <v>36</v>
      </c>
      <c r="E727" s="74" t="s">
        <v>628</v>
      </c>
      <c r="F727" s="36" t="s">
        <v>31</v>
      </c>
      <c r="G727" s="68" t="s">
        <v>26</v>
      </c>
      <c r="H727" s="185">
        <v>40000000</v>
      </c>
      <c r="I727" s="185">
        <v>40000000</v>
      </c>
      <c r="J727" s="70" t="s">
        <v>50</v>
      </c>
      <c r="K727" s="70" t="s">
        <v>22</v>
      </c>
      <c r="L727" s="68" t="s">
        <v>506</v>
      </c>
    </row>
    <row r="728" spans="2:12" ht="63.75">
      <c r="B728" s="68">
        <v>70151602</v>
      </c>
      <c r="C728" s="162" t="s">
        <v>1633</v>
      </c>
      <c r="D728" s="67" t="s">
        <v>19</v>
      </c>
      <c r="E728" s="67" t="s">
        <v>514</v>
      </c>
      <c r="F728" s="36" t="s">
        <v>31</v>
      </c>
      <c r="G728" s="67" t="s">
        <v>26</v>
      </c>
      <c r="H728" s="185">
        <v>22242000</v>
      </c>
      <c r="I728" s="185">
        <v>22242000</v>
      </c>
      <c r="J728" s="68" t="s">
        <v>50</v>
      </c>
      <c r="K728" s="70" t="s">
        <v>22</v>
      </c>
      <c r="L728" s="68" t="s">
        <v>1634</v>
      </c>
    </row>
    <row r="729" spans="2:12" ht="76.5">
      <c r="B729" s="68">
        <v>24111800</v>
      </c>
      <c r="C729" s="162" t="s">
        <v>1635</v>
      </c>
      <c r="D729" s="67" t="s">
        <v>42</v>
      </c>
      <c r="E729" s="67" t="s">
        <v>530</v>
      </c>
      <c r="F729" s="67" t="s">
        <v>100</v>
      </c>
      <c r="G729" s="67" t="s">
        <v>26</v>
      </c>
      <c r="H729" s="185">
        <v>22300000</v>
      </c>
      <c r="I729" s="102">
        <v>22300000</v>
      </c>
      <c r="J729" s="68" t="s">
        <v>50</v>
      </c>
      <c r="K729" s="70" t="s">
        <v>22</v>
      </c>
      <c r="L729" s="68" t="s">
        <v>1636</v>
      </c>
    </row>
    <row r="730" spans="2:12" ht="63.75">
      <c r="B730" s="36">
        <v>39131709</v>
      </c>
      <c r="C730" s="71" t="s">
        <v>1637</v>
      </c>
      <c r="D730" s="68" t="s">
        <v>259</v>
      </c>
      <c r="E730" s="68" t="s">
        <v>524</v>
      </c>
      <c r="F730" s="67" t="s">
        <v>100</v>
      </c>
      <c r="G730" s="67" t="s">
        <v>26</v>
      </c>
      <c r="H730" s="185">
        <v>64300000</v>
      </c>
      <c r="I730" s="185">
        <v>64300000</v>
      </c>
      <c r="J730" s="68" t="s">
        <v>50</v>
      </c>
      <c r="K730" s="70" t="s">
        <v>22</v>
      </c>
      <c r="L730" s="68" t="s">
        <v>1638</v>
      </c>
    </row>
    <row r="731" spans="2:12" ht="63.75">
      <c r="B731" s="36">
        <v>39111800</v>
      </c>
      <c r="C731" s="71" t="s">
        <v>1639</v>
      </c>
      <c r="D731" s="68" t="s">
        <v>259</v>
      </c>
      <c r="E731" s="68" t="s">
        <v>524</v>
      </c>
      <c r="F731" s="67" t="s">
        <v>100</v>
      </c>
      <c r="G731" s="67" t="s">
        <v>26</v>
      </c>
      <c r="H731" s="185">
        <v>64100000</v>
      </c>
      <c r="I731" s="185">
        <v>64100000</v>
      </c>
      <c r="J731" s="68" t="s">
        <v>50</v>
      </c>
      <c r="K731" s="70" t="s">
        <v>22</v>
      </c>
      <c r="L731" s="68" t="s">
        <v>1640</v>
      </c>
    </row>
    <row r="732" spans="2:12" ht="63.75">
      <c r="B732" s="36" t="s">
        <v>1641</v>
      </c>
      <c r="C732" s="36" t="s">
        <v>1642</v>
      </c>
      <c r="D732" s="68" t="s">
        <v>259</v>
      </c>
      <c r="E732" s="68" t="s">
        <v>524</v>
      </c>
      <c r="F732" s="67" t="s">
        <v>100</v>
      </c>
      <c r="G732" s="67" t="s">
        <v>26</v>
      </c>
      <c r="H732" s="185" t="s">
        <v>1643</v>
      </c>
      <c r="I732" s="185" t="s">
        <v>1643</v>
      </c>
      <c r="J732" s="68" t="s">
        <v>50</v>
      </c>
      <c r="K732" s="70" t="s">
        <v>22</v>
      </c>
      <c r="L732" s="68" t="s">
        <v>1644</v>
      </c>
    </row>
    <row r="733" spans="2:12" ht="76.5">
      <c r="B733" s="36">
        <v>81101701</v>
      </c>
      <c r="C733" s="36" t="s">
        <v>1645</v>
      </c>
      <c r="D733" s="68" t="s">
        <v>259</v>
      </c>
      <c r="E733" s="68" t="s">
        <v>524</v>
      </c>
      <c r="F733" s="67" t="s">
        <v>100</v>
      </c>
      <c r="G733" s="67" t="s">
        <v>26</v>
      </c>
      <c r="H733" s="185">
        <v>50000000</v>
      </c>
      <c r="I733" s="185">
        <v>50000000</v>
      </c>
      <c r="J733" s="68" t="s">
        <v>50</v>
      </c>
      <c r="K733" s="70" t="s">
        <v>22</v>
      </c>
      <c r="L733" s="68" t="s">
        <v>1646</v>
      </c>
    </row>
    <row r="734" spans="2:12" ht="63.75">
      <c r="B734" s="36">
        <v>72102900</v>
      </c>
      <c r="C734" s="36" t="s">
        <v>1647</v>
      </c>
      <c r="D734" s="68" t="s">
        <v>259</v>
      </c>
      <c r="E734" s="68" t="s">
        <v>524</v>
      </c>
      <c r="F734" s="67" t="s">
        <v>100</v>
      </c>
      <c r="G734" s="67" t="s">
        <v>26</v>
      </c>
      <c r="H734" s="185">
        <v>30500000</v>
      </c>
      <c r="I734" s="185">
        <v>30500000</v>
      </c>
      <c r="J734" s="68" t="s">
        <v>50</v>
      </c>
      <c r="K734" s="70" t="s">
        <v>22</v>
      </c>
      <c r="L734" s="68" t="s">
        <v>506</v>
      </c>
    </row>
    <row r="735" spans="2:12" ht="76.5">
      <c r="B735" s="36">
        <v>80141609</v>
      </c>
      <c r="C735" s="36" t="s">
        <v>1648</v>
      </c>
      <c r="D735" s="68" t="s">
        <v>42</v>
      </c>
      <c r="E735" s="68" t="s">
        <v>514</v>
      </c>
      <c r="F735" s="67" t="s">
        <v>31</v>
      </c>
      <c r="G735" s="67" t="s">
        <v>26</v>
      </c>
      <c r="H735" s="185">
        <v>160000000</v>
      </c>
      <c r="I735" s="185">
        <v>160000000</v>
      </c>
      <c r="J735" s="68" t="s">
        <v>50</v>
      </c>
      <c r="K735" s="70" t="s">
        <v>22</v>
      </c>
      <c r="L735" s="68" t="s">
        <v>506</v>
      </c>
    </row>
    <row r="736" spans="2:12" ht="63.75">
      <c r="B736" s="36">
        <v>80141609</v>
      </c>
      <c r="C736" s="36" t="s">
        <v>1649</v>
      </c>
      <c r="D736" s="68" t="s">
        <v>259</v>
      </c>
      <c r="E736" s="68" t="s">
        <v>514</v>
      </c>
      <c r="F736" s="67" t="s">
        <v>31</v>
      </c>
      <c r="G736" s="67" t="s">
        <v>26</v>
      </c>
      <c r="H736" s="185">
        <v>400000000</v>
      </c>
      <c r="I736" s="185">
        <v>400000000</v>
      </c>
      <c r="J736" s="68" t="s">
        <v>50</v>
      </c>
      <c r="K736" s="70" t="s">
        <v>22</v>
      </c>
      <c r="L736" s="68" t="s">
        <v>506</v>
      </c>
    </row>
    <row r="737" spans="2:12" ht="63.75">
      <c r="B737" s="36">
        <v>80141609</v>
      </c>
      <c r="C737" s="36" t="s">
        <v>1650</v>
      </c>
      <c r="D737" s="68" t="s">
        <v>42</v>
      </c>
      <c r="E737" s="68" t="s">
        <v>514</v>
      </c>
      <c r="F737" s="67" t="s">
        <v>31</v>
      </c>
      <c r="G737" s="67" t="s">
        <v>26</v>
      </c>
      <c r="H737" s="185">
        <v>97440000</v>
      </c>
      <c r="I737" s="185">
        <v>97440000</v>
      </c>
      <c r="J737" s="68" t="s">
        <v>50</v>
      </c>
      <c r="K737" s="70" t="s">
        <v>22</v>
      </c>
      <c r="L737" s="68" t="s">
        <v>506</v>
      </c>
    </row>
    <row r="738" spans="2:12" ht="63.75">
      <c r="B738" s="36">
        <v>41104207</v>
      </c>
      <c r="C738" s="36" t="s">
        <v>1651</v>
      </c>
      <c r="D738" s="68" t="s">
        <v>19</v>
      </c>
      <c r="E738" s="68" t="s">
        <v>530</v>
      </c>
      <c r="F738" s="67" t="s">
        <v>100</v>
      </c>
      <c r="G738" s="67" t="s">
        <v>26</v>
      </c>
      <c r="H738" s="185">
        <v>61000000</v>
      </c>
      <c r="I738" s="185">
        <v>61000000</v>
      </c>
      <c r="J738" s="36" t="s">
        <v>50</v>
      </c>
      <c r="K738" s="70" t="s">
        <v>22</v>
      </c>
      <c r="L738" s="68" t="s">
        <v>506</v>
      </c>
    </row>
    <row r="739" spans="2:12" ht="63.75">
      <c r="B739" s="36">
        <v>41104207</v>
      </c>
      <c r="C739" s="36" t="s">
        <v>1652</v>
      </c>
      <c r="D739" s="68" t="s">
        <v>259</v>
      </c>
      <c r="E739" s="68" t="s">
        <v>514</v>
      </c>
      <c r="F739" s="67" t="s">
        <v>31</v>
      </c>
      <c r="G739" s="67" t="s">
        <v>26</v>
      </c>
      <c r="H739" s="185">
        <v>31000000</v>
      </c>
      <c r="I739" s="185">
        <v>31000000</v>
      </c>
      <c r="J739" s="36" t="s">
        <v>50</v>
      </c>
      <c r="K739" s="70" t="s">
        <v>22</v>
      </c>
      <c r="L739" s="68" t="s">
        <v>506</v>
      </c>
    </row>
    <row r="740" spans="2:12" ht="63.75">
      <c r="B740" s="36">
        <v>73152101</v>
      </c>
      <c r="C740" s="36" t="s">
        <v>1653</v>
      </c>
      <c r="D740" s="68" t="s">
        <v>259</v>
      </c>
      <c r="E740" s="68" t="s">
        <v>524</v>
      </c>
      <c r="F740" s="67" t="s">
        <v>100</v>
      </c>
      <c r="G740" s="67" t="s">
        <v>26</v>
      </c>
      <c r="H740" s="185">
        <v>6200000</v>
      </c>
      <c r="I740" s="185">
        <v>6200000</v>
      </c>
      <c r="J740" s="36" t="s">
        <v>50</v>
      </c>
      <c r="K740" s="70" t="s">
        <v>22</v>
      </c>
      <c r="L740" s="68" t="s">
        <v>506</v>
      </c>
    </row>
    <row r="741" spans="2:12" ht="63.75">
      <c r="B741" s="36">
        <v>40101701</v>
      </c>
      <c r="C741" s="45" t="s">
        <v>1654</v>
      </c>
      <c r="D741" s="68" t="s">
        <v>259</v>
      </c>
      <c r="E741" s="68" t="s">
        <v>512</v>
      </c>
      <c r="F741" s="67" t="s">
        <v>12</v>
      </c>
      <c r="G741" s="67" t="s">
        <v>13</v>
      </c>
      <c r="H741" s="185">
        <v>200000000</v>
      </c>
      <c r="I741" s="185">
        <v>200000000</v>
      </c>
      <c r="J741" s="36" t="s">
        <v>50</v>
      </c>
      <c r="K741" s="70" t="s">
        <v>22</v>
      </c>
      <c r="L741" s="68" t="s">
        <v>506</v>
      </c>
    </row>
    <row r="742" spans="2:12" ht="63.75">
      <c r="B742" s="36">
        <v>12131500</v>
      </c>
      <c r="C742" s="45" t="s">
        <v>1655</v>
      </c>
      <c r="D742" s="68" t="s">
        <v>19</v>
      </c>
      <c r="E742" s="68" t="s">
        <v>672</v>
      </c>
      <c r="F742" s="67" t="s">
        <v>100</v>
      </c>
      <c r="G742" s="67" t="s">
        <v>26</v>
      </c>
      <c r="H742" s="185">
        <v>30000000</v>
      </c>
      <c r="I742" s="185">
        <v>30000000</v>
      </c>
      <c r="J742" s="36" t="s">
        <v>50</v>
      </c>
      <c r="K742" s="70" t="s">
        <v>22</v>
      </c>
      <c r="L742" s="68" t="s">
        <v>506</v>
      </c>
    </row>
    <row r="743" spans="2:12" ht="63.75">
      <c r="B743" s="36">
        <v>40141654</v>
      </c>
      <c r="C743" s="45" t="s">
        <v>1656</v>
      </c>
      <c r="D743" s="68" t="s">
        <v>259</v>
      </c>
      <c r="E743" s="68" t="s">
        <v>580</v>
      </c>
      <c r="F743" s="67" t="s">
        <v>100</v>
      </c>
      <c r="G743" s="67" t="s">
        <v>26</v>
      </c>
      <c r="H743" s="185">
        <v>47171160</v>
      </c>
      <c r="I743" s="185">
        <v>47171160</v>
      </c>
      <c r="J743" s="36" t="s">
        <v>50</v>
      </c>
      <c r="K743" s="70" t="s">
        <v>22</v>
      </c>
      <c r="L743" s="68" t="s">
        <v>1634</v>
      </c>
    </row>
    <row r="744" spans="2:12" ht="63.75">
      <c r="B744" s="36">
        <v>80141609</v>
      </c>
      <c r="C744" s="36" t="s">
        <v>1657</v>
      </c>
      <c r="D744" s="68" t="s">
        <v>259</v>
      </c>
      <c r="E744" s="68" t="s">
        <v>559</v>
      </c>
      <c r="F744" s="67" t="s">
        <v>31</v>
      </c>
      <c r="G744" s="67" t="s">
        <v>26</v>
      </c>
      <c r="H744" s="185">
        <v>257000000</v>
      </c>
      <c r="I744" s="185">
        <v>257000000</v>
      </c>
      <c r="J744" s="36" t="s">
        <v>50</v>
      </c>
      <c r="K744" s="70" t="s">
        <v>22</v>
      </c>
      <c r="L744" s="68" t="s">
        <v>1634</v>
      </c>
    </row>
    <row r="745" spans="2:12" ht="63.75">
      <c r="B745" s="36">
        <v>80141609</v>
      </c>
      <c r="C745" s="36" t="s">
        <v>1658</v>
      </c>
      <c r="D745" s="68" t="s">
        <v>259</v>
      </c>
      <c r="E745" s="68" t="s">
        <v>514</v>
      </c>
      <c r="F745" s="67" t="s">
        <v>31</v>
      </c>
      <c r="G745" s="67" t="s">
        <v>26</v>
      </c>
      <c r="H745" s="185">
        <v>300000000</v>
      </c>
      <c r="I745" s="185">
        <v>300000000</v>
      </c>
      <c r="J745" s="68" t="s">
        <v>50</v>
      </c>
      <c r="K745" s="70" t="s">
        <v>22</v>
      </c>
      <c r="L745" s="68" t="s">
        <v>506</v>
      </c>
    </row>
    <row r="746" spans="2:12" ht="63.75">
      <c r="B746" s="36">
        <v>80141609</v>
      </c>
      <c r="C746" s="36" t="s">
        <v>1659</v>
      </c>
      <c r="D746" s="68" t="s">
        <v>259</v>
      </c>
      <c r="E746" s="68" t="s">
        <v>672</v>
      </c>
      <c r="F746" s="67" t="s">
        <v>31</v>
      </c>
      <c r="G746" s="67" t="s">
        <v>26</v>
      </c>
      <c r="H746" s="185">
        <v>250000000</v>
      </c>
      <c r="I746" s="185">
        <v>250000000</v>
      </c>
      <c r="J746" s="68" t="s">
        <v>50</v>
      </c>
      <c r="K746" s="70" t="s">
        <v>22</v>
      </c>
      <c r="L746" s="68" t="s">
        <v>506</v>
      </c>
    </row>
    <row r="747" spans="2:12" ht="63.75">
      <c r="B747" s="36">
        <v>80141609</v>
      </c>
      <c r="C747" s="36" t="s">
        <v>1660</v>
      </c>
      <c r="D747" s="68" t="s">
        <v>259</v>
      </c>
      <c r="E747" s="68" t="s">
        <v>672</v>
      </c>
      <c r="F747" s="67" t="s">
        <v>31</v>
      </c>
      <c r="G747" s="67" t="s">
        <v>26</v>
      </c>
      <c r="H747" s="185">
        <v>75000000</v>
      </c>
      <c r="I747" s="185">
        <v>75000000</v>
      </c>
      <c r="J747" s="68" t="s">
        <v>50</v>
      </c>
      <c r="K747" s="70" t="s">
        <v>22</v>
      </c>
      <c r="L747" s="68" t="s">
        <v>506</v>
      </c>
    </row>
    <row r="748" spans="2:12" ht="76.5">
      <c r="B748" s="36">
        <v>86101810</v>
      </c>
      <c r="C748" s="36" t="s">
        <v>1661</v>
      </c>
      <c r="D748" s="68" t="s">
        <v>1474</v>
      </c>
      <c r="E748" s="68" t="s">
        <v>672</v>
      </c>
      <c r="F748" s="67" t="s">
        <v>100</v>
      </c>
      <c r="G748" s="67" t="s">
        <v>13</v>
      </c>
      <c r="H748" s="185">
        <v>42780646</v>
      </c>
      <c r="I748" s="185">
        <v>42780646</v>
      </c>
      <c r="J748" s="36" t="s">
        <v>50</v>
      </c>
      <c r="K748" s="70" t="s">
        <v>22</v>
      </c>
      <c r="L748" s="68" t="s">
        <v>1634</v>
      </c>
    </row>
    <row r="749" spans="2:12" ht="63.75">
      <c r="B749" s="36">
        <v>80141609</v>
      </c>
      <c r="C749" s="36" t="s">
        <v>1662</v>
      </c>
      <c r="D749" s="68" t="s">
        <v>1474</v>
      </c>
      <c r="E749" s="68" t="s">
        <v>512</v>
      </c>
      <c r="F749" s="67" t="s">
        <v>31</v>
      </c>
      <c r="G749" s="67" t="s">
        <v>26</v>
      </c>
      <c r="H749" s="185">
        <v>147744000</v>
      </c>
      <c r="I749" s="185">
        <v>147744000</v>
      </c>
      <c r="J749" s="68" t="s">
        <v>50</v>
      </c>
      <c r="K749" s="70" t="s">
        <v>22</v>
      </c>
      <c r="L749" s="68" t="s">
        <v>506</v>
      </c>
    </row>
    <row r="750" spans="2:12" ht="63.75">
      <c r="B750" s="36">
        <v>80141609</v>
      </c>
      <c r="C750" s="36" t="s">
        <v>1663</v>
      </c>
      <c r="D750" s="68" t="s">
        <v>36</v>
      </c>
      <c r="E750" s="68" t="s">
        <v>559</v>
      </c>
      <c r="F750" s="67" t="s">
        <v>1664</v>
      </c>
      <c r="G750" s="67" t="s">
        <v>26</v>
      </c>
      <c r="H750" s="185">
        <v>80000000</v>
      </c>
      <c r="I750" s="185">
        <v>80000000</v>
      </c>
      <c r="J750" s="68" t="s">
        <v>50</v>
      </c>
      <c r="K750" s="70" t="s">
        <v>22</v>
      </c>
      <c r="L750" s="68" t="s">
        <v>506</v>
      </c>
    </row>
    <row r="751" spans="2:12" ht="63.75">
      <c r="B751" s="36">
        <v>80141609</v>
      </c>
      <c r="C751" s="36" t="s">
        <v>1665</v>
      </c>
      <c r="D751" s="68" t="s">
        <v>36</v>
      </c>
      <c r="E751" s="68" t="s">
        <v>508</v>
      </c>
      <c r="F751" s="67" t="s">
        <v>1664</v>
      </c>
      <c r="G751" s="67" t="s">
        <v>26</v>
      </c>
      <c r="H751" s="185">
        <v>30000000</v>
      </c>
      <c r="I751" s="185">
        <v>30000000</v>
      </c>
      <c r="J751" s="68" t="s">
        <v>50</v>
      </c>
      <c r="K751" s="70" t="s">
        <v>22</v>
      </c>
      <c r="L751" s="68" t="s">
        <v>506</v>
      </c>
    </row>
    <row r="752" spans="2:12" ht="63.75">
      <c r="B752" s="36">
        <v>80141609</v>
      </c>
      <c r="C752" s="36" t="s">
        <v>1666</v>
      </c>
      <c r="D752" s="68" t="s">
        <v>36</v>
      </c>
      <c r="E752" s="68" t="s">
        <v>508</v>
      </c>
      <c r="F752" s="67" t="s">
        <v>1664</v>
      </c>
      <c r="G752" s="67" t="s">
        <v>26</v>
      </c>
      <c r="H752" s="185">
        <v>200000000</v>
      </c>
      <c r="I752" s="185">
        <v>200000000</v>
      </c>
      <c r="J752" s="68" t="s">
        <v>50</v>
      </c>
      <c r="K752" s="70" t="s">
        <v>22</v>
      </c>
      <c r="L752" s="68" t="s">
        <v>506</v>
      </c>
    </row>
    <row r="753" spans="2:12" ht="63.75">
      <c r="B753" s="36">
        <v>80141609</v>
      </c>
      <c r="C753" s="36" t="s">
        <v>1667</v>
      </c>
      <c r="D753" s="68" t="s">
        <v>36</v>
      </c>
      <c r="E753" s="68" t="s">
        <v>512</v>
      </c>
      <c r="F753" s="67" t="s">
        <v>1664</v>
      </c>
      <c r="G753" s="67" t="s">
        <v>26</v>
      </c>
      <c r="H753" s="185">
        <v>1000000000</v>
      </c>
      <c r="I753" s="185">
        <v>1000000000</v>
      </c>
      <c r="J753" s="68" t="s">
        <v>50</v>
      </c>
      <c r="K753" s="70" t="s">
        <v>22</v>
      </c>
      <c r="L753" s="68" t="s">
        <v>506</v>
      </c>
    </row>
    <row r="754" spans="2:12" ht="63.75">
      <c r="B754" s="36">
        <v>80141609</v>
      </c>
      <c r="C754" s="36" t="s">
        <v>1668</v>
      </c>
      <c r="D754" s="68" t="s">
        <v>19</v>
      </c>
      <c r="E754" s="68" t="s">
        <v>512</v>
      </c>
      <c r="F754" s="67" t="s">
        <v>1664</v>
      </c>
      <c r="G754" s="67" t="s">
        <v>26</v>
      </c>
      <c r="H754" s="185">
        <v>60000000</v>
      </c>
      <c r="I754" s="185">
        <v>60000000</v>
      </c>
      <c r="J754" s="68" t="s">
        <v>50</v>
      </c>
      <c r="K754" s="70" t="s">
        <v>22</v>
      </c>
      <c r="L754" s="68" t="s">
        <v>506</v>
      </c>
    </row>
    <row r="755" spans="2:12" ht="63.75">
      <c r="B755" s="36">
        <v>80141609</v>
      </c>
      <c r="C755" s="36" t="s">
        <v>1669</v>
      </c>
      <c r="D755" s="68" t="s">
        <v>42</v>
      </c>
      <c r="E755" s="68" t="s">
        <v>536</v>
      </c>
      <c r="F755" s="67" t="s">
        <v>1664</v>
      </c>
      <c r="G755" s="67" t="s">
        <v>26</v>
      </c>
      <c r="H755" s="185">
        <v>13000000</v>
      </c>
      <c r="I755" s="185">
        <v>13000000</v>
      </c>
      <c r="J755" s="68" t="s">
        <v>50</v>
      </c>
      <c r="K755" s="70" t="s">
        <v>22</v>
      </c>
      <c r="L755" s="68" t="s">
        <v>506</v>
      </c>
    </row>
    <row r="756" spans="2:12" ht="63.75">
      <c r="B756" s="36">
        <v>80141609</v>
      </c>
      <c r="C756" s="36" t="s">
        <v>1670</v>
      </c>
      <c r="D756" s="68" t="s">
        <v>42</v>
      </c>
      <c r="E756" s="68" t="s">
        <v>536</v>
      </c>
      <c r="F756" s="67" t="s">
        <v>1664</v>
      </c>
      <c r="G756" s="67" t="s">
        <v>26</v>
      </c>
      <c r="H756" s="185">
        <v>520000000</v>
      </c>
      <c r="I756" s="185">
        <v>520000000</v>
      </c>
      <c r="J756" s="68" t="s">
        <v>50</v>
      </c>
      <c r="K756" s="70" t="s">
        <v>22</v>
      </c>
      <c r="L756" s="68" t="s">
        <v>506</v>
      </c>
    </row>
    <row r="757" spans="2:12" ht="63.75">
      <c r="B757" s="36">
        <v>80141609</v>
      </c>
      <c r="C757" s="36" t="s">
        <v>1671</v>
      </c>
      <c r="D757" s="68" t="s">
        <v>42</v>
      </c>
      <c r="E757" s="68" t="s">
        <v>536</v>
      </c>
      <c r="F757" s="67" t="s">
        <v>1664</v>
      </c>
      <c r="G757" s="67" t="s">
        <v>26</v>
      </c>
      <c r="H757" s="185">
        <v>85000000</v>
      </c>
      <c r="I757" s="185">
        <v>85000000</v>
      </c>
      <c r="J757" s="68" t="s">
        <v>50</v>
      </c>
      <c r="K757" s="70" t="s">
        <v>22</v>
      </c>
      <c r="L757" s="68" t="s">
        <v>506</v>
      </c>
    </row>
    <row r="758" spans="2:12" ht="63.75">
      <c r="B758" s="36">
        <v>80141609</v>
      </c>
      <c r="C758" s="36" t="s">
        <v>1672</v>
      </c>
      <c r="D758" s="68" t="s">
        <v>42</v>
      </c>
      <c r="E758" s="68" t="s">
        <v>536</v>
      </c>
      <c r="F758" s="67" t="s">
        <v>1664</v>
      </c>
      <c r="G758" s="67" t="s">
        <v>26</v>
      </c>
      <c r="H758" s="185">
        <v>2000000000</v>
      </c>
      <c r="I758" s="185">
        <v>2000000000</v>
      </c>
      <c r="J758" s="68" t="s">
        <v>50</v>
      </c>
      <c r="K758" s="70" t="s">
        <v>22</v>
      </c>
      <c r="L758" s="68" t="s">
        <v>506</v>
      </c>
    </row>
    <row r="759" spans="2:12" ht="63.75">
      <c r="B759" s="36">
        <v>80141609</v>
      </c>
      <c r="C759" s="36" t="s">
        <v>1673</v>
      </c>
      <c r="D759" s="68" t="s">
        <v>259</v>
      </c>
      <c r="E759" s="68" t="s">
        <v>514</v>
      </c>
      <c r="F759" s="67" t="s">
        <v>1664</v>
      </c>
      <c r="G759" s="67" t="s">
        <v>26</v>
      </c>
      <c r="H759" s="185">
        <v>30000000</v>
      </c>
      <c r="I759" s="185">
        <v>30000000</v>
      </c>
      <c r="J759" s="68" t="s">
        <v>50</v>
      </c>
      <c r="K759" s="70" t="s">
        <v>22</v>
      </c>
      <c r="L759" s="68" t="s">
        <v>506</v>
      </c>
    </row>
    <row r="760" spans="2:12" ht="63.75">
      <c r="B760" s="36">
        <v>80141609</v>
      </c>
      <c r="C760" s="36" t="s">
        <v>1674</v>
      </c>
      <c r="D760" s="68" t="s">
        <v>259</v>
      </c>
      <c r="E760" s="68" t="s">
        <v>514</v>
      </c>
      <c r="F760" s="67" t="s">
        <v>1664</v>
      </c>
      <c r="G760" s="67" t="s">
        <v>26</v>
      </c>
      <c r="H760" s="185">
        <v>90000000</v>
      </c>
      <c r="I760" s="185">
        <v>90000000</v>
      </c>
      <c r="J760" s="68" t="s">
        <v>50</v>
      </c>
      <c r="K760" s="70" t="s">
        <v>22</v>
      </c>
      <c r="L760" s="68" t="s">
        <v>506</v>
      </c>
    </row>
    <row r="761" spans="2:12" ht="63.75">
      <c r="B761" s="36">
        <v>80141609</v>
      </c>
      <c r="C761" s="36" t="s">
        <v>1675</v>
      </c>
      <c r="D761" s="68" t="s">
        <v>259</v>
      </c>
      <c r="E761" s="68" t="s">
        <v>514</v>
      </c>
      <c r="F761" s="67" t="s">
        <v>1664</v>
      </c>
      <c r="G761" s="67" t="s">
        <v>26</v>
      </c>
      <c r="H761" s="185">
        <v>500000000</v>
      </c>
      <c r="I761" s="185">
        <v>500000000</v>
      </c>
      <c r="J761" s="68" t="s">
        <v>50</v>
      </c>
      <c r="K761" s="70" t="s">
        <v>22</v>
      </c>
      <c r="L761" s="68" t="s">
        <v>506</v>
      </c>
    </row>
    <row r="762" spans="2:12" ht="63.75">
      <c r="B762" s="36">
        <v>80141609</v>
      </c>
      <c r="C762" s="36" t="s">
        <v>1676</v>
      </c>
      <c r="D762" s="68" t="s">
        <v>259</v>
      </c>
      <c r="E762" s="68" t="s">
        <v>514</v>
      </c>
      <c r="F762" s="67" t="s">
        <v>1664</v>
      </c>
      <c r="G762" s="67" t="s">
        <v>26</v>
      </c>
      <c r="H762" s="185">
        <v>1000000000</v>
      </c>
      <c r="I762" s="185">
        <v>1000000000</v>
      </c>
      <c r="J762" s="68" t="s">
        <v>50</v>
      </c>
      <c r="K762" s="70" t="s">
        <v>22</v>
      </c>
      <c r="L762" s="68" t="s">
        <v>506</v>
      </c>
    </row>
    <row r="763" spans="2:12" ht="63.75">
      <c r="B763" s="36">
        <v>80141609</v>
      </c>
      <c r="C763" s="36" t="s">
        <v>1677</v>
      </c>
      <c r="D763" s="68" t="s">
        <v>259</v>
      </c>
      <c r="E763" s="68" t="s">
        <v>514</v>
      </c>
      <c r="F763" s="67" t="s">
        <v>1664</v>
      </c>
      <c r="G763" s="67" t="s">
        <v>26</v>
      </c>
      <c r="H763" s="185">
        <v>120000000</v>
      </c>
      <c r="I763" s="185">
        <v>120000000</v>
      </c>
      <c r="J763" s="68" t="s">
        <v>50</v>
      </c>
      <c r="K763" s="70" t="s">
        <v>22</v>
      </c>
      <c r="L763" s="68" t="s">
        <v>506</v>
      </c>
    </row>
    <row r="764" spans="2:12" ht="63.75">
      <c r="B764" s="36">
        <v>80141609</v>
      </c>
      <c r="C764" s="36" t="s">
        <v>1678</v>
      </c>
      <c r="D764" s="68" t="s">
        <v>259</v>
      </c>
      <c r="E764" s="68" t="s">
        <v>514</v>
      </c>
      <c r="F764" s="67" t="s">
        <v>1664</v>
      </c>
      <c r="G764" s="67" t="s">
        <v>26</v>
      </c>
      <c r="H764" s="185">
        <v>740000000</v>
      </c>
      <c r="I764" s="185">
        <v>740000000</v>
      </c>
      <c r="J764" s="68" t="s">
        <v>50</v>
      </c>
      <c r="K764" s="70" t="s">
        <v>22</v>
      </c>
      <c r="L764" s="68" t="s">
        <v>506</v>
      </c>
    </row>
    <row r="765" spans="2:12" ht="63.75">
      <c r="B765" s="36">
        <v>80141609</v>
      </c>
      <c r="C765" s="36" t="s">
        <v>1679</v>
      </c>
      <c r="D765" s="68" t="s">
        <v>259</v>
      </c>
      <c r="E765" s="68" t="s">
        <v>514</v>
      </c>
      <c r="F765" s="67" t="s">
        <v>1664</v>
      </c>
      <c r="G765" s="67" t="s">
        <v>26</v>
      </c>
      <c r="H765" s="185">
        <v>180000000</v>
      </c>
      <c r="I765" s="185">
        <v>180000000</v>
      </c>
      <c r="J765" s="68" t="s">
        <v>50</v>
      </c>
      <c r="K765" s="70" t="s">
        <v>22</v>
      </c>
      <c r="L765" s="68" t="s">
        <v>506</v>
      </c>
    </row>
    <row r="766" spans="2:12" ht="63.75">
      <c r="B766" s="36">
        <v>80141609</v>
      </c>
      <c r="C766" s="36" t="s">
        <v>1680</v>
      </c>
      <c r="D766" s="68" t="s">
        <v>259</v>
      </c>
      <c r="E766" s="68" t="s">
        <v>514</v>
      </c>
      <c r="F766" s="67" t="s">
        <v>1664</v>
      </c>
      <c r="G766" s="67" t="s">
        <v>26</v>
      </c>
      <c r="H766" s="185">
        <v>25000000</v>
      </c>
      <c r="I766" s="185">
        <v>25000000</v>
      </c>
      <c r="J766" s="68" t="s">
        <v>50</v>
      </c>
      <c r="K766" s="70" t="s">
        <v>22</v>
      </c>
      <c r="L766" s="68" t="s">
        <v>506</v>
      </c>
    </row>
    <row r="767" spans="2:12" ht="63.75">
      <c r="B767" s="36">
        <v>80141609</v>
      </c>
      <c r="C767" s="36" t="s">
        <v>1681</v>
      </c>
      <c r="D767" s="68" t="s">
        <v>259</v>
      </c>
      <c r="E767" s="68" t="s">
        <v>514</v>
      </c>
      <c r="F767" s="67" t="s">
        <v>1664</v>
      </c>
      <c r="G767" s="67" t="s">
        <v>26</v>
      </c>
      <c r="H767" s="185">
        <v>150000000</v>
      </c>
      <c r="I767" s="185">
        <v>150000000</v>
      </c>
      <c r="J767" s="68" t="s">
        <v>50</v>
      </c>
      <c r="K767" s="70" t="s">
        <v>22</v>
      </c>
      <c r="L767" s="68" t="s">
        <v>506</v>
      </c>
    </row>
    <row r="768" spans="2:12" ht="76.5">
      <c r="B768" s="36">
        <v>80141609</v>
      </c>
      <c r="C768" s="36" t="s">
        <v>1682</v>
      </c>
      <c r="D768" s="68" t="s">
        <v>1474</v>
      </c>
      <c r="E768" s="68" t="s">
        <v>1683</v>
      </c>
      <c r="F768" s="67" t="s">
        <v>31</v>
      </c>
      <c r="G768" s="67" t="s">
        <v>22</v>
      </c>
      <c r="H768" s="185" t="s">
        <v>22</v>
      </c>
      <c r="I768" s="185" t="s">
        <v>22</v>
      </c>
      <c r="J768" s="68" t="s">
        <v>50</v>
      </c>
      <c r="K768" s="70" t="s">
        <v>22</v>
      </c>
      <c r="L768" s="68" t="s">
        <v>506</v>
      </c>
    </row>
    <row r="769" spans="2:12" ht="63.75">
      <c r="B769" s="36">
        <v>80141609</v>
      </c>
      <c r="C769" s="36" t="s">
        <v>1684</v>
      </c>
      <c r="D769" s="68" t="s">
        <v>1474</v>
      </c>
      <c r="E769" s="68" t="s">
        <v>1685</v>
      </c>
      <c r="F769" s="67" t="s">
        <v>31</v>
      </c>
      <c r="G769" s="67" t="s">
        <v>22</v>
      </c>
      <c r="H769" s="185" t="s">
        <v>22</v>
      </c>
      <c r="I769" s="185" t="s">
        <v>22</v>
      </c>
      <c r="J769" s="68" t="s">
        <v>50</v>
      </c>
      <c r="K769" s="70" t="s">
        <v>22</v>
      </c>
      <c r="L769" s="68" t="s">
        <v>506</v>
      </c>
    </row>
    <row r="770" spans="2:12" ht="63.75">
      <c r="B770" s="36">
        <v>80141609</v>
      </c>
      <c r="C770" s="36" t="s">
        <v>1686</v>
      </c>
      <c r="D770" s="68" t="s">
        <v>1474</v>
      </c>
      <c r="E770" s="68" t="s">
        <v>1685</v>
      </c>
      <c r="F770" s="67" t="s">
        <v>31</v>
      </c>
      <c r="G770" s="67" t="s">
        <v>22</v>
      </c>
      <c r="H770" s="185" t="s">
        <v>22</v>
      </c>
      <c r="I770" s="185" t="s">
        <v>22</v>
      </c>
      <c r="J770" s="68" t="s">
        <v>50</v>
      </c>
      <c r="K770" s="70" t="s">
        <v>22</v>
      </c>
      <c r="L770" s="68" t="s">
        <v>1634</v>
      </c>
    </row>
    <row r="771" spans="2:12" ht="76.5">
      <c r="B771" s="36">
        <v>80101500</v>
      </c>
      <c r="C771" s="36" t="s">
        <v>1687</v>
      </c>
      <c r="D771" s="48" t="s">
        <v>42</v>
      </c>
      <c r="E771" s="47" t="s">
        <v>23</v>
      </c>
      <c r="F771" s="36" t="s">
        <v>12</v>
      </c>
      <c r="G771" s="36" t="s">
        <v>987</v>
      </c>
      <c r="H771" s="199">
        <v>72468153</v>
      </c>
      <c r="I771" s="83" t="s">
        <v>22</v>
      </c>
      <c r="J771" s="36" t="s">
        <v>988</v>
      </c>
      <c r="K771" s="36" t="s">
        <v>22</v>
      </c>
      <c r="L771" s="75" t="s">
        <v>1688</v>
      </c>
    </row>
    <row r="772" spans="2:12" ht="63.75">
      <c r="B772" s="75">
        <v>80101502</v>
      </c>
      <c r="C772" s="76" t="s">
        <v>1689</v>
      </c>
      <c r="D772" s="48" t="s">
        <v>16</v>
      </c>
      <c r="E772" s="47" t="s">
        <v>207</v>
      </c>
      <c r="F772" s="75" t="s">
        <v>31</v>
      </c>
      <c r="G772" s="36" t="s">
        <v>987</v>
      </c>
      <c r="H772" s="200">
        <v>100000000</v>
      </c>
      <c r="I772" s="201" t="s">
        <v>22</v>
      </c>
      <c r="J772" s="75" t="s">
        <v>87</v>
      </c>
      <c r="K772" s="75" t="s">
        <v>22</v>
      </c>
      <c r="L772" s="75" t="s">
        <v>1688</v>
      </c>
    </row>
    <row r="773" spans="2:12" ht="63.75">
      <c r="B773" s="75">
        <v>80101500</v>
      </c>
      <c r="C773" s="76" t="s">
        <v>1690</v>
      </c>
      <c r="D773" s="48" t="s">
        <v>16</v>
      </c>
      <c r="E773" s="47" t="s">
        <v>684</v>
      </c>
      <c r="F773" s="75" t="s">
        <v>336</v>
      </c>
      <c r="G773" s="36" t="s">
        <v>256</v>
      </c>
      <c r="H773" s="200">
        <v>40571000</v>
      </c>
      <c r="I773" s="201" t="s">
        <v>22</v>
      </c>
      <c r="J773" s="75" t="s">
        <v>87</v>
      </c>
      <c r="K773" s="77" t="s">
        <v>22</v>
      </c>
      <c r="L773" s="75" t="s">
        <v>1688</v>
      </c>
    </row>
    <row r="774" spans="2:12" ht="63.75">
      <c r="B774" s="36">
        <v>80101502</v>
      </c>
      <c r="C774" s="36" t="s">
        <v>1691</v>
      </c>
      <c r="D774" s="36" t="s">
        <v>16</v>
      </c>
      <c r="E774" s="36" t="s">
        <v>207</v>
      </c>
      <c r="F774" s="75" t="s">
        <v>31</v>
      </c>
      <c r="G774" s="36" t="s">
        <v>987</v>
      </c>
      <c r="H774" s="202">
        <v>108000000</v>
      </c>
      <c r="I774" s="83" t="s">
        <v>22</v>
      </c>
      <c r="J774" s="36" t="s">
        <v>87</v>
      </c>
      <c r="K774" s="36" t="s">
        <v>22</v>
      </c>
      <c r="L774" s="75" t="s">
        <v>1688</v>
      </c>
    </row>
    <row r="775" spans="2:12" ht="63.75">
      <c r="B775" s="36">
        <v>81111701</v>
      </c>
      <c r="C775" s="36" t="s">
        <v>724</v>
      </c>
      <c r="D775" s="48" t="s">
        <v>1162</v>
      </c>
      <c r="E775" s="47" t="s">
        <v>682</v>
      </c>
      <c r="F775" s="75" t="s">
        <v>336</v>
      </c>
      <c r="G775" s="36" t="s">
        <v>987</v>
      </c>
      <c r="H775" s="199">
        <v>29000000</v>
      </c>
      <c r="I775" s="102" t="s">
        <v>22</v>
      </c>
      <c r="J775" s="36" t="s">
        <v>87</v>
      </c>
      <c r="K775" s="36" t="s">
        <v>22</v>
      </c>
      <c r="L775" s="75" t="s">
        <v>1688</v>
      </c>
    </row>
    <row r="776" spans="2:12" ht="63.75">
      <c r="B776" s="36">
        <v>80101601</v>
      </c>
      <c r="C776" s="36" t="s">
        <v>1692</v>
      </c>
      <c r="D776" s="48" t="s">
        <v>1162</v>
      </c>
      <c r="E776" s="36" t="s">
        <v>1096</v>
      </c>
      <c r="F776" s="36" t="s">
        <v>12</v>
      </c>
      <c r="G776" s="36" t="s">
        <v>256</v>
      </c>
      <c r="H776" s="203">
        <v>573819728</v>
      </c>
      <c r="I776" s="204" t="s">
        <v>22</v>
      </c>
      <c r="J776" s="36" t="s">
        <v>50</v>
      </c>
      <c r="K776" s="36" t="s">
        <v>22</v>
      </c>
      <c r="L776" s="75" t="s">
        <v>1688</v>
      </c>
    </row>
    <row r="777" spans="2:12" ht="114.75">
      <c r="B777" s="75">
        <v>84121700</v>
      </c>
      <c r="C777" s="36" t="s">
        <v>1693</v>
      </c>
      <c r="D777" s="48" t="s">
        <v>60</v>
      </c>
      <c r="E777" s="36" t="s">
        <v>37</v>
      </c>
      <c r="F777" s="75" t="s">
        <v>989</v>
      </c>
      <c r="G777" s="75" t="s">
        <v>987</v>
      </c>
      <c r="H777" s="205">
        <v>1000000000</v>
      </c>
      <c r="I777" s="204" t="s">
        <v>22</v>
      </c>
      <c r="J777" s="75" t="s">
        <v>50</v>
      </c>
      <c r="K777" s="75" t="s">
        <v>14</v>
      </c>
      <c r="L777" s="75" t="s">
        <v>1688</v>
      </c>
    </row>
    <row r="778" spans="2:12" ht="63.75">
      <c r="B778" s="75">
        <v>90121502</v>
      </c>
      <c r="C778" s="76" t="s">
        <v>1694</v>
      </c>
      <c r="D778" s="36" t="s">
        <v>60</v>
      </c>
      <c r="E778" s="36" t="s">
        <v>138</v>
      </c>
      <c r="F778" s="75" t="s">
        <v>12</v>
      </c>
      <c r="G778" s="75" t="s">
        <v>256</v>
      </c>
      <c r="H778" s="206">
        <v>50000000</v>
      </c>
      <c r="I778" s="204" t="s">
        <v>22</v>
      </c>
      <c r="J778" s="75" t="s">
        <v>50</v>
      </c>
      <c r="K778" s="75" t="s">
        <v>14</v>
      </c>
      <c r="L778" s="75" t="s">
        <v>1688</v>
      </c>
    </row>
    <row r="779" spans="2:12" ht="153">
      <c r="B779" s="75">
        <v>80111620</v>
      </c>
      <c r="C779" s="75" t="s">
        <v>1695</v>
      </c>
      <c r="D779" s="75" t="s">
        <v>19</v>
      </c>
      <c r="E779" s="75" t="s">
        <v>140</v>
      </c>
      <c r="F779" s="75" t="s">
        <v>1083</v>
      </c>
      <c r="G779" s="75" t="s">
        <v>1084</v>
      </c>
      <c r="H779" s="206">
        <v>53633577</v>
      </c>
      <c r="I779" s="204" t="s">
        <v>22</v>
      </c>
      <c r="J779" s="75" t="s">
        <v>50</v>
      </c>
      <c r="K779" s="75" t="s">
        <v>14</v>
      </c>
      <c r="L779" s="75" t="s">
        <v>1688</v>
      </c>
    </row>
    <row r="780" spans="2:12" ht="153">
      <c r="B780" s="75">
        <v>80111620</v>
      </c>
      <c r="C780" s="75" t="s">
        <v>1696</v>
      </c>
      <c r="D780" s="75" t="s">
        <v>19</v>
      </c>
      <c r="E780" s="75" t="s">
        <v>140</v>
      </c>
      <c r="F780" s="75" t="s">
        <v>1083</v>
      </c>
      <c r="G780" s="75" t="s">
        <v>1084</v>
      </c>
      <c r="H780" s="206">
        <v>98901000</v>
      </c>
      <c r="I780" s="204" t="s">
        <v>22</v>
      </c>
      <c r="J780" s="75" t="s">
        <v>50</v>
      </c>
      <c r="K780" s="75" t="s">
        <v>14</v>
      </c>
      <c r="L780" s="75" t="s">
        <v>1688</v>
      </c>
    </row>
    <row r="781" spans="2:12" ht="114.75">
      <c r="B781" s="75">
        <v>80111620</v>
      </c>
      <c r="C781" s="75" t="s">
        <v>1697</v>
      </c>
      <c r="D781" s="75" t="s">
        <v>19</v>
      </c>
      <c r="E781" s="75" t="s">
        <v>140</v>
      </c>
      <c r="F781" s="75" t="s">
        <v>1083</v>
      </c>
      <c r="G781" s="75" t="s">
        <v>1084</v>
      </c>
      <c r="H781" s="206">
        <v>42847382</v>
      </c>
      <c r="I781" s="204" t="s">
        <v>22</v>
      </c>
      <c r="J781" s="75" t="s">
        <v>50</v>
      </c>
      <c r="K781" s="75" t="s">
        <v>14</v>
      </c>
      <c r="L781" s="75" t="s">
        <v>1688</v>
      </c>
    </row>
    <row r="782" spans="2:12" ht="63.75">
      <c r="B782" s="75">
        <v>80101505</v>
      </c>
      <c r="C782" s="75" t="s">
        <v>1698</v>
      </c>
      <c r="D782" s="75" t="s">
        <v>324</v>
      </c>
      <c r="E782" s="75" t="s">
        <v>114</v>
      </c>
      <c r="F782" s="75" t="s">
        <v>31</v>
      </c>
      <c r="G782" s="75" t="s">
        <v>256</v>
      </c>
      <c r="H782" s="206">
        <v>600000000</v>
      </c>
      <c r="I782" s="204" t="s">
        <v>22</v>
      </c>
      <c r="J782" s="75" t="s">
        <v>50</v>
      </c>
      <c r="K782" s="75" t="s">
        <v>22</v>
      </c>
      <c r="L782" s="75" t="s">
        <v>1688</v>
      </c>
    </row>
    <row r="783" spans="2:12" ht="63.75">
      <c r="B783" s="75">
        <v>80101508</v>
      </c>
      <c r="C783" s="36" t="s">
        <v>1699</v>
      </c>
      <c r="D783" s="48" t="s">
        <v>1162</v>
      </c>
      <c r="E783" s="75" t="s">
        <v>114</v>
      </c>
      <c r="F783" s="75" t="s">
        <v>12</v>
      </c>
      <c r="G783" s="75" t="s">
        <v>256</v>
      </c>
      <c r="H783" s="206">
        <v>588000000</v>
      </c>
      <c r="I783" s="204" t="s">
        <v>22</v>
      </c>
      <c r="J783" s="75" t="s">
        <v>50</v>
      </c>
      <c r="K783" s="75" t="s">
        <v>22</v>
      </c>
      <c r="L783" s="75" t="s">
        <v>1688</v>
      </c>
    </row>
    <row r="784" spans="2:12" ht="63.75">
      <c r="B784" s="75">
        <v>80101500</v>
      </c>
      <c r="C784" s="75" t="s">
        <v>1700</v>
      </c>
      <c r="D784" s="75" t="s">
        <v>1474</v>
      </c>
      <c r="E784" s="75" t="s">
        <v>25</v>
      </c>
      <c r="F784" s="75" t="s">
        <v>1701</v>
      </c>
      <c r="G784" s="75" t="s">
        <v>1702</v>
      </c>
      <c r="H784" s="206">
        <v>398699943</v>
      </c>
      <c r="I784" s="204" t="s">
        <v>22</v>
      </c>
      <c r="J784" s="75" t="s">
        <v>50</v>
      </c>
      <c r="K784" s="75" t="s">
        <v>14</v>
      </c>
      <c r="L784" s="75" t="s">
        <v>1688</v>
      </c>
    </row>
    <row r="785" spans="2:12" ht="63.75">
      <c r="B785" s="75">
        <v>80101604</v>
      </c>
      <c r="C785" s="75" t="s">
        <v>1703</v>
      </c>
      <c r="D785" s="75" t="s">
        <v>1394</v>
      </c>
      <c r="E785" s="75" t="s">
        <v>35</v>
      </c>
      <c r="F785" s="75" t="s">
        <v>1083</v>
      </c>
      <c r="G785" s="75" t="s">
        <v>1084</v>
      </c>
      <c r="H785" s="206">
        <v>41965300</v>
      </c>
      <c r="I785" s="204" t="s">
        <v>22</v>
      </c>
      <c r="J785" s="75" t="s">
        <v>50</v>
      </c>
      <c r="K785" s="75" t="s">
        <v>14</v>
      </c>
      <c r="L785" s="75" t="s">
        <v>1688</v>
      </c>
    </row>
    <row r="786" spans="2:12" ht="63.75">
      <c r="B786" s="75">
        <v>80101604</v>
      </c>
      <c r="C786" s="75" t="s">
        <v>1704</v>
      </c>
      <c r="D786" s="75" t="s">
        <v>1394</v>
      </c>
      <c r="E786" s="75" t="s">
        <v>35</v>
      </c>
      <c r="F786" s="75" t="s">
        <v>1083</v>
      </c>
      <c r="G786" s="75" t="s">
        <v>1084</v>
      </c>
      <c r="H786" s="206">
        <v>52751495</v>
      </c>
      <c r="I786" s="204" t="s">
        <v>22</v>
      </c>
      <c r="J786" s="75" t="s">
        <v>50</v>
      </c>
      <c r="K786" s="75" t="s">
        <v>14</v>
      </c>
      <c r="L786" s="75" t="s">
        <v>1688</v>
      </c>
    </row>
    <row r="787" spans="2:12" ht="63.75">
      <c r="B787" s="75">
        <v>80101601</v>
      </c>
      <c r="C787" s="75" t="s">
        <v>1705</v>
      </c>
      <c r="D787" s="75" t="s">
        <v>1706</v>
      </c>
      <c r="E787" s="75" t="s">
        <v>20</v>
      </c>
      <c r="F787" s="75" t="s">
        <v>31</v>
      </c>
      <c r="G787" s="75" t="s">
        <v>256</v>
      </c>
      <c r="H787" s="206">
        <v>80000000</v>
      </c>
      <c r="I787" s="204" t="s">
        <v>22</v>
      </c>
      <c r="J787" s="75" t="s">
        <v>50</v>
      </c>
      <c r="K787" s="75" t="s">
        <v>14</v>
      </c>
      <c r="L787" s="75" t="s">
        <v>1688</v>
      </c>
    </row>
    <row r="788" spans="2:12" ht="63.75">
      <c r="B788" s="75">
        <v>80101604</v>
      </c>
      <c r="C788" s="75" t="s">
        <v>1707</v>
      </c>
      <c r="D788" s="75" t="s">
        <v>1394</v>
      </c>
      <c r="E788" s="75" t="s">
        <v>35</v>
      </c>
      <c r="F788" s="75" t="s">
        <v>1083</v>
      </c>
      <c r="G788" s="75" t="s">
        <v>1084</v>
      </c>
      <c r="H788" s="206">
        <v>52751495</v>
      </c>
      <c r="I788" s="204" t="s">
        <v>22</v>
      </c>
      <c r="J788" s="75" t="s">
        <v>50</v>
      </c>
      <c r="K788" s="75" t="s">
        <v>14</v>
      </c>
      <c r="L788" s="75" t="s">
        <v>1688</v>
      </c>
    </row>
    <row r="789" spans="2:12" ht="63.75">
      <c r="B789" s="75">
        <v>80101604</v>
      </c>
      <c r="C789" s="75" t="s">
        <v>1708</v>
      </c>
      <c r="D789" s="75" t="s">
        <v>1394</v>
      </c>
      <c r="E789" s="75" t="s">
        <v>35</v>
      </c>
      <c r="F789" s="75" t="s">
        <v>1083</v>
      </c>
      <c r="G789" s="75" t="s">
        <v>1084</v>
      </c>
      <c r="H789" s="206">
        <v>52751495</v>
      </c>
      <c r="I789" s="204" t="s">
        <v>22</v>
      </c>
      <c r="J789" s="75" t="s">
        <v>50</v>
      </c>
      <c r="K789" s="75" t="s">
        <v>14</v>
      </c>
      <c r="L789" s="75" t="s">
        <v>1688</v>
      </c>
    </row>
    <row r="790" spans="2:12" ht="63.75">
      <c r="B790" s="75">
        <v>80101604</v>
      </c>
      <c r="C790" s="75" t="s">
        <v>1709</v>
      </c>
      <c r="D790" s="75" t="s">
        <v>1394</v>
      </c>
      <c r="E790" s="75" t="s">
        <v>35</v>
      </c>
      <c r="F790" s="75" t="s">
        <v>1083</v>
      </c>
      <c r="G790" s="75" t="s">
        <v>1084</v>
      </c>
      <c r="H790" s="206">
        <v>41965300</v>
      </c>
      <c r="I790" s="204" t="s">
        <v>22</v>
      </c>
      <c r="J790" s="75" t="s">
        <v>50</v>
      </c>
      <c r="K790" s="75" t="s">
        <v>14</v>
      </c>
      <c r="L790" s="75" t="s">
        <v>1688</v>
      </c>
    </row>
    <row r="791" spans="2:12" ht="63.75">
      <c r="B791" s="75">
        <v>80101604</v>
      </c>
      <c r="C791" s="75" t="s">
        <v>1710</v>
      </c>
      <c r="D791" s="75" t="s">
        <v>1394</v>
      </c>
      <c r="E791" s="75" t="s">
        <v>35</v>
      </c>
      <c r="F791" s="75" t="s">
        <v>1083</v>
      </c>
      <c r="G791" s="75" t="s">
        <v>1084</v>
      </c>
      <c r="H791" s="206">
        <v>50000000</v>
      </c>
      <c r="I791" s="204" t="s">
        <v>22</v>
      </c>
      <c r="J791" s="75" t="s">
        <v>50</v>
      </c>
      <c r="K791" s="75" t="s">
        <v>14</v>
      </c>
      <c r="L791" s="75" t="s">
        <v>1688</v>
      </c>
    </row>
    <row r="792" spans="2:12" ht="63.75">
      <c r="B792" s="75">
        <v>80101604</v>
      </c>
      <c r="C792" s="75" t="s">
        <v>1711</v>
      </c>
      <c r="D792" s="75" t="s">
        <v>1394</v>
      </c>
      <c r="E792" s="75" t="s">
        <v>35</v>
      </c>
      <c r="F792" s="75" t="s">
        <v>1083</v>
      </c>
      <c r="G792" s="75" t="s">
        <v>1084</v>
      </c>
      <c r="H792" s="206">
        <v>42768293</v>
      </c>
      <c r="I792" s="204" t="s">
        <v>22</v>
      </c>
      <c r="J792" s="75" t="s">
        <v>50</v>
      </c>
      <c r="K792" s="75" t="s">
        <v>14</v>
      </c>
      <c r="L792" s="75" t="s">
        <v>1688</v>
      </c>
    </row>
    <row r="793" spans="2:12" ht="51">
      <c r="B793" s="49">
        <v>80111700</v>
      </c>
      <c r="C793" s="49" t="s">
        <v>727</v>
      </c>
      <c r="D793" s="65" t="s">
        <v>36</v>
      </c>
      <c r="E793" s="49" t="s">
        <v>728</v>
      </c>
      <c r="F793" s="49" t="s">
        <v>341</v>
      </c>
      <c r="G793" s="36" t="s">
        <v>729</v>
      </c>
      <c r="H793" s="102">
        <v>189488202</v>
      </c>
      <c r="I793" s="102">
        <v>189488202</v>
      </c>
      <c r="J793" s="36" t="s">
        <v>22</v>
      </c>
      <c r="K793" s="36" t="s">
        <v>22</v>
      </c>
      <c r="L793" s="75" t="s">
        <v>1712</v>
      </c>
    </row>
    <row r="794" spans="2:12" ht="51">
      <c r="B794" s="49">
        <v>80111700</v>
      </c>
      <c r="C794" s="49" t="s">
        <v>727</v>
      </c>
      <c r="D794" s="65" t="s">
        <v>36</v>
      </c>
      <c r="E794" s="49" t="s">
        <v>728</v>
      </c>
      <c r="F794" s="49" t="s">
        <v>341</v>
      </c>
      <c r="G794" s="36" t="s">
        <v>729</v>
      </c>
      <c r="H794" s="102">
        <v>189488202</v>
      </c>
      <c r="I794" s="102">
        <v>189488202</v>
      </c>
      <c r="J794" s="36" t="s">
        <v>22</v>
      </c>
      <c r="K794" s="36" t="s">
        <v>22</v>
      </c>
      <c r="L794" s="75" t="s">
        <v>1713</v>
      </c>
    </row>
    <row r="795" spans="2:12" ht="51">
      <c r="B795" s="49">
        <v>80111700</v>
      </c>
      <c r="C795" s="49" t="s">
        <v>730</v>
      </c>
      <c r="D795" s="65" t="s">
        <v>36</v>
      </c>
      <c r="E795" s="49" t="s">
        <v>314</v>
      </c>
      <c r="F795" s="49" t="s">
        <v>341</v>
      </c>
      <c r="G795" s="36" t="s">
        <v>729</v>
      </c>
      <c r="H795" s="185">
        <v>49785759</v>
      </c>
      <c r="I795" s="185">
        <v>49785759</v>
      </c>
      <c r="J795" s="36" t="s">
        <v>22</v>
      </c>
      <c r="K795" s="36" t="s">
        <v>22</v>
      </c>
      <c r="L795" s="75" t="s">
        <v>1714</v>
      </c>
    </row>
    <row r="796" spans="2:12" ht="63.75">
      <c r="B796" s="49">
        <v>80111700</v>
      </c>
      <c r="C796" s="36" t="s">
        <v>731</v>
      </c>
      <c r="D796" s="65" t="s">
        <v>36</v>
      </c>
      <c r="E796" s="49" t="s">
        <v>732</v>
      </c>
      <c r="F796" s="49" t="s">
        <v>341</v>
      </c>
      <c r="G796" s="36" t="s">
        <v>729</v>
      </c>
      <c r="H796" s="201">
        <v>58529256</v>
      </c>
      <c r="I796" s="201">
        <v>58529256</v>
      </c>
      <c r="J796" s="36" t="s">
        <v>22</v>
      </c>
      <c r="K796" s="36" t="s">
        <v>22</v>
      </c>
      <c r="L796" s="75" t="s">
        <v>1715</v>
      </c>
    </row>
    <row r="797" spans="2:12" ht="76.5">
      <c r="B797" s="49">
        <v>80111700</v>
      </c>
      <c r="C797" s="36" t="s">
        <v>733</v>
      </c>
      <c r="D797" s="65" t="s">
        <v>36</v>
      </c>
      <c r="E797" s="49" t="s">
        <v>732</v>
      </c>
      <c r="F797" s="49" t="s">
        <v>341</v>
      </c>
      <c r="G797" s="36" t="s">
        <v>729</v>
      </c>
      <c r="H797" s="201">
        <v>123318520</v>
      </c>
      <c r="I797" s="201">
        <v>123318520</v>
      </c>
      <c r="J797" s="36" t="s">
        <v>22</v>
      </c>
      <c r="K797" s="36" t="s">
        <v>22</v>
      </c>
      <c r="L797" s="75" t="s">
        <v>1716</v>
      </c>
    </row>
    <row r="798" spans="2:12" ht="51">
      <c r="B798" s="49">
        <v>80141607</v>
      </c>
      <c r="C798" s="49" t="s">
        <v>734</v>
      </c>
      <c r="D798" s="65" t="s">
        <v>36</v>
      </c>
      <c r="E798" s="49" t="s">
        <v>37</v>
      </c>
      <c r="F798" s="49" t="s">
        <v>100</v>
      </c>
      <c r="G798" s="36" t="s">
        <v>729</v>
      </c>
      <c r="H798" s="78">
        <v>44150903</v>
      </c>
      <c r="I798" s="78">
        <v>44150903</v>
      </c>
      <c r="J798" s="36" t="s">
        <v>22</v>
      </c>
      <c r="K798" s="36" t="s">
        <v>22</v>
      </c>
      <c r="L798" s="75" t="s">
        <v>1717</v>
      </c>
    </row>
    <row r="799" spans="2:12" ht="51">
      <c r="B799" s="49">
        <v>25131601</v>
      </c>
      <c r="C799" s="76" t="s">
        <v>735</v>
      </c>
      <c r="D799" s="65" t="s">
        <v>16</v>
      </c>
      <c r="E799" s="49" t="s">
        <v>20</v>
      </c>
      <c r="F799" s="49" t="s">
        <v>341</v>
      </c>
      <c r="G799" s="36" t="s">
        <v>729</v>
      </c>
      <c r="H799" s="79">
        <v>557734887</v>
      </c>
      <c r="I799" s="79">
        <v>557734887</v>
      </c>
      <c r="J799" s="36" t="s">
        <v>22</v>
      </c>
      <c r="K799" s="36" t="s">
        <v>22</v>
      </c>
      <c r="L799" s="75" t="s">
        <v>1718</v>
      </c>
    </row>
    <row r="800" spans="2:12" ht="51">
      <c r="B800" s="49">
        <v>78111500</v>
      </c>
      <c r="C800" s="49" t="s">
        <v>736</v>
      </c>
      <c r="D800" s="65" t="s">
        <v>36</v>
      </c>
      <c r="E800" s="49" t="s">
        <v>37</v>
      </c>
      <c r="F800" s="49" t="s">
        <v>336</v>
      </c>
      <c r="G800" s="36" t="s">
        <v>729</v>
      </c>
      <c r="H800" s="79">
        <v>64435000</v>
      </c>
      <c r="I800" s="79">
        <v>64435000</v>
      </c>
      <c r="J800" s="36" t="s">
        <v>22</v>
      </c>
      <c r="K800" s="36" t="s">
        <v>22</v>
      </c>
      <c r="L800" s="75" t="s">
        <v>1719</v>
      </c>
    </row>
    <row r="801" spans="2:12" ht="51">
      <c r="B801" s="49">
        <v>78181800</v>
      </c>
      <c r="C801" s="36" t="s">
        <v>1720</v>
      </c>
      <c r="D801" s="65" t="s">
        <v>259</v>
      </c>
      <c r="E801" s="49" t="s">
        <v>1096</v>
      </c>
      <c r="F801" s="49" t="s">
        <v>127</v>
      </c>
      <c r="G801" s="36" t="s">
        <v>729</v>
      </c>
      <c r="H801" s="79">
        <v>841390894</v>
      </c>
      <c r="I801" s="79">
        <v>841390894</v>
      </c>
      <c r="J801" s="36" t="s">
        <v>22</v>
      </c>
      <c r="K801" s="36" t="s">
        <v>22</v>
      </c>
      <c r="L801" s="75" t="s">
        <v>1721</v>
      </c>
    </row>
    <row r="802" spans="2:12" ht="51">
      <c r="B802" s="49">
        <v>86101700</v>
      </c>
      <c r="C802" s="49" t="s">
        <v>737</v>
      </c>
      <c r="D802" s="65" t="s">
        <v>738</v>
      </c>
      <c r="E802" s="49" t="s">
        <v>41</v>
      </c>
      <c r="F802" s="49" t="s">
        <v>1722</v>
      </c>
      <c r="G802" s="36" t="s">
        <v>729</v>
      </c>
      <c r="H802" s="78">
        <v>40000000</v>
      </c>
      <c r="I802" s="78">
        <v>40000000</v>
      </c>
      <c r="J802" s="36" t="s">
        <v>22</v>
      </c>
      <c r="K802" s="36" t="s">
        <v>22</v>
      </c>
      <c r="L802" s="75" t="s">
        <v>1723</v>
      </c>
    </row>
    <row r="803" spans="2:12" ht="51">
      <c r="B803" s="49">
        <v>86101710</v>
      </c>
      <c r="C803" s="49" t="s">
        <v>1724</v>
      </c>
      <c r="D803" s="65" t="s">
        <v>16</v>
      </c>
      <c r="E803" s="49" t="s">
        <v>20</v>
      </c>
      <c r="F803" s="49" t="s">
        <v>341</v>
      </c>
      <c r="G803" s="36" t="s">
        <v>729</v>
      </c>
      <c r="H803" s="79">
        <v>20000000</v>
      </c>
      <c r="I803" s="79">
        <v>20000000</v>
      </c>
      <c r="J803" s="36" t="s">
        <v>22</v>
      </c>
      <c r="K803" s="36" t="s">
        <v>22</v>
      </c>
      <c r="L803" s="75" t="s">
        <v>1725</v>
      </c>
    </row>
    <row r="804" spans="2:12" ht="114.75">
      <c r="B804" s="75">
        <v>80141600</v>
      </c>
      <c r="C804" s="75" t="s">
        <v>981</v>
      </c>
      <c r="D804" s="65" t="s">
        <v>316</v>
      </c>
      <c r="E804" s="36" t="s">
        <v>314</v>
      </c>
      <c r="F804" s="36" t="s">
        <v>982</v>
      </c>
      <c r="G804" s="36" t="s">
        <v>983</v>
      </c>
      <c r="H804" s="185">
        <v>1448000000</v>
      </c>
      <c r="I804" s="185" t="s">
        <v>14</v>
      </c>
      <c r="J804" s="36" t="s">
        <v>14</v>
      </c>
      <c r="K804" s="36" t="s">
        <v>14</v>
      </c>
      <c r="L804" s="36" t="s">
        <v>1726</v>
      </c>
    </row>
    <row r="805" spans="2:12" ht="114.75">
      <c r="B805" s="75">
        <v>86131504</v>
      </c>
      <c r="C805" s="75" t="s">
        <v>725</v>
      </c>
      <c r="D805" s="65" t="s">
        <v>316</v>
      </c>
      <c r="E805" s="36" t="s">
        <v>1089</v>
      </c>
      <c r="F805" s="36" t="s">
        <v>982</v>
      </c>
      <c r="G805" s="36" t="s">
        <v>983</v>
      </c>
      <c r="H805" s="185">
        <v>1500000000</v>
      </c>
      <c r="I805" s="185" t="s">
        <v>14</v>
      </c>
      <c r="J805" s="36" t="s">
        <v>14</v>
      </c>
      <c r="K805" s="36" t="s">
        <v>14</v>
      </c>
      <c r="L805" s="36" t="s">
        <v>1726</v>
      </c>
    </row>
    <row r="806" spans="2:12" ht="76.5">
      <c r="B806" s="75" t="s">
        <v>2714</v>
      </c>
      <c r="C806" s="75" t="s">
        <v>984</v>
      </c>
      <c r="D806" s="65" t="s">
        <v>738</v>
      </c>
      <c r="E806" s="36" t="s">
        <v>1039</v>
      </c>
      <c r="F806" s="36" t="s">
        <v>214</v>
      </c>
      <c r="G806" s="36" t="s">
        <v>983</v>
      </c>
      <c r="H806" s="185">
        <v>300000000</v>
      </c>
      <c r="I806" s="185" t="s">
        <v>14</v>
      </c>
      <c r="J806" s="36" t="s">
        <v>14</v>
      </c>
      <c r="K806" s="36" t="s">
        <v>14</v>
      </c>
      <c r="L806" s="36" t="s">
        <v>1726</v>
      </c>
    </row>
    <row r="807" spans="2:12" ht="76.5">
      <c r="B807" s="75">
        <v>80141600</v>
      </c>
      <c r="C807" s="75" t="s">
        <v>1727</v>
      </c>
      <c r="D807" s="65" t="s">
        <v>738</v>
      </c>
      <c r="E807" s="36" t="s">
        <v>1044</v>
      </c>
      <c r="F807" s="36" t="s">
        <v>985</v>
      </c>
      <c r="G807" s="36" t="s">
        <v>983</v>
      </c>
      <c r="H807" s="185">
        <v>4090767589</v>
      </c>
      <c r="I807" s="185" t="s">
        <v>14</v>
      </c>
      <c r="J807" s="36" t="s">
        <v>14</v>
      </c>
      <c r="K807" s="36" t="s">
        <v>14</v>
      </c>
      <c r="L807" s="36" t="s">
        <v>1726</v>
      </c>
    </row>
    <row r="808" spans="2:12" ht="76.5">
      <c r="B808" s="75">
        <v>80121701</v>
      </c>
      <c r="C808" s="75" t="s">
        <v>726</v>
      </c>
      <c r="D808" s="65" t="s">
        <v>316</v>
      </c>
      <c r="E808" s="36" t="s">
        <v>1089</v>
      </c>
      <c r="F808" s="36" t="s">
        <v>982</v>
      </c>
      <c r="G808" s="36" t="s">
        <v>983</v>
      </c>
      <c r="H808" s="185">
        <v>3000000000</v>
      </c>
      <c r="I808" s="185" t="s">
        <v>14</v>
      </c>
      <c r="J808" s="36" t="s">
        <v>14</v>
      </c>
      <c r="K808" s="36" t="s">
        <v>14</v>
      </c>
      <c r="L808" s="36" t="s">
        <v>1726</v>
      </c>
    </row>
    <row r="809" spans="2:12" ht="63.75">
      <c r="B809" s="75">
        <v>80141600</v>
      </c>
      <c r="C809" s="75" t="s">
        <v>1094</v>
      </c>
      <c r="D809" s="65" t="s">
        <v>539</v>
      </c>
      <c r="E809" s="36" t="s">
        <v>251</v>
      </c>
      <c r="F809" s="36" t="s">
        <v>982</v>
      </c>
      <c r="G809" s="36" t="s">
        <v>983</v>
      </c>
      <c r="H809" s="185">
        <v>400000000</v>
      </c>
      <c r="I809" s="185" t="s">
        <v>14</v>
      </c>
      <c r="J809" s="36" t="s">
        <v>14</v>
      </c>
      <c r="K809" s="36" t="s">
        <v>14</v>
      </c>
      <c r="L809" s="36" t="s">
        <v>1726</v>
      </c>
    </row>
    <row r="810" spans="2:12" ht="76.5">
      <c r="B810" s="75">
        <v>80141600</v>
      </c>
      <c r="C810" s="75" t="s">
        <v>1728</v>
      </c>
      <c r="D810" s="65" t="s">
        <v>1706</v>
      </c>
      <c r="E810" s="36" t="s">
        <v>1019</v>
      </c>
      <c r="F810" s="36" t="s">
        <v>982</v>
      </c>
      <c r="G810" s="36" t="s">
        <v>983</v>
      </c>
      <c r="H810" s="185">
        <v>3700000000</v>
      </c>
      <c r="I810" s="185" t="s">
        <v>14</v>
      </c>
      <c r="J810" s="36" t="s">
        <v>14</v>
      </c>
      <c r="K810" s="36" t="s">
        <v>14</v>
      </c>
      <c r="L810" s="36" t="s">
        <v>1726</v>
      </c>
    </row>
    <row r="811" spans="2:12" ht="102">
      <c r="B811" s="75">
        <v>86131504</v>
      </c>
      <c r="C811" s="75" t="s">
        <v>1729</v>
      </c>
      <c r="D811" s="65" t="s">
        <v>1706</v>
      </c>
      <c r="E811" s="36" t="s">
        <v>1019</v>
      </c>
      <c r="F811" s="36" t="s">
        <v>982</v>
      </c>
      <c r="G811" s="36" t="s">
        <v>983</v>
      </c>
      <c r="H811" s="185">
        <v>2076444272</v>
      </c>
      <c r="I811" s="185" t="s">
        <v>14</v>
      </c>
      <c r="J811" s="36" t="s">
        <v>14</v>
      </c>
      <c r="K811" s="36" t="s">
        <v>14</v>
      </c>
      <c r="L811" s="36" t="s">
        <v>1726</v>
      </c>
    </row>
    <row r="812" spans="2:12" ht="51">
      <c r="B812" s="117">
        <v>72121406</v>
      </c>
      <c r="C812" s="117" t="s">
        <v>1024</v>
      </c>
      <c r="D812" s="117" t="s">
        <v>1730</v>
      </c>
      <c r="E812" s="117" t="s">
        <v>40</v>
      </c>
      <c r="F812" s="117" t="s">
        <v>21</v>
      </c>
      <c r="G812" s="117" t="s">
        <v>1731</v>
      </c>
      <c r="H812" s="183">
        <v>297535292</v>
      </c>
      <c r="I812" s="183">
        <f aca="true" t="shared" si="13" ref="I812:I824">+H812</f>
        <v>297535292</v>
      </c>
      <c r="J812" s="117" t="s">
        <v>50</v>
      </c>
      <c r="K812" s="117" t="s">
        <v>185</v>
      </c>
      <c r="L812" s="117" t="s">
        <v>1732</v>
      </c>
    </row>
    <row r="813" spans="2:12" ht="63.75">
      <c r="B813" s="117">
        <v>72121406</v>
      </c>
      <c r="C813" s="117" t="s">
        <v>1053</v>
      </c>
      <c r="D813" s="117" t="s">
        <v>55</v>
      </c>
      <c r="E813" s="117" t="s">
        <v>1054</v>
      </c>
      <c r="F813" s="117" t="s">
        <v>743</v>
      </c>
      <c r="G813" s="117" t="s">
        <v>1010</v>
      </c>
      <c r="H813" s="183">
        <v>1213610813</v>
      </c>
      <c r="I813" s="183">
        <f t="shared" si="13"/>
        <v>1213610813</v>
      </c>
      <c r="J813" s="117" t="s">
        <v>50</v>
      </c>
      <c r="K813" s="117" t="s">
        <v>185</v>
      </c>
      <c r="L813" s="117" t="s">
        <v>1732</v>
      </c>
    </row>
    <row r="814" spans="2:12" ht="63.75">
      <c r="B814" s="117">
        <v>72121406</v>
      </c>
      <c r="C814" s="117" t="s">
        <v>1052</v>
      </c>
      <c r="D814" s="117" t="s">
        <v>55</v>
      </c>
      <c r="E814" s="117" t="s">
        <v>306</v>
      </c>
      <c r="F814" s="117" t="s">
        <v>21</v>
      </c>
      <c r="G814" s="117" t="s">
        <v>1731</v>
      </c>
      <c r="H814" s="183">
        <f>141079128+280527420</f>
        <v>421606548</v>
      </c>
      <c r="I814" s="183">
        <f t="shared" si="13"/>
        <v>421606548</v>
      </c>
      <c r="J814" s="117" t="s">
        <v>50</v>
      </c>
      <c r="K814" s="117" t="s">
        <v>185</v>
      </c>
      <c r="L814" s="117" t="s">
        <v>1732</v>
      </c>
    </row>
    <row r="815" spans="2:12" ht="89.25">
      <c r="B815" s="117">
        <v>81101515</v>
      </c>
      <c r="C815" s="117" t="s">
        <v>1055</v>
      </c>
      <c r="D815" s="117" t="s">
        <v>55</v>
      </c>
      <c r="E815" s="117" t="s">
        <v>1012</v>
      </c>
      <c r="F815" s="117" t="s">
        <v>1733</v>
      </c>
      <c r="G815" s="117" t="s">
        <v>1010</v>
      </c>
      <c r="H815" s="183">
        <v>119200000</v>
      </c>
      <c r="I815" s="183">
        <f t="shared" si="13"/>
        <v>119200000</v>
      </c>
      <c r="J815" s="117" t="s">
        <v>50</v>
      </c>
      <c r="K815" s="117" t="s">
        <v>185</v>
      </c>
      <c r="L815" s="117" t="s">
        <v>1732</v>
      </c>
    </row>
    <row r="816" spans="2:12" ht="63.75">
      <c r="B816" s="117">
        <v>72121406</v>
      </c>
      <c r="C816" s="117" t="s">
        <v>1047</v>
      </c>
      <c r="D816" s="117" t="s">
        <v>55</v>
      </c>
      <c r="E816" s="117" t="s">
        <v>1012</v>
      </c>
      <c r="F816" s="117" t="s">
        <v>743</v>
      </c>
      <c r="G816" s="117" t="s">
        <v>1734</v>
      </c>
      <c r="H816" s="183">
        <f>831000000+184000000</f>
        <v>1015000000</v>
      </c>
      <c r="I816" s="183">
        <f t="shared" si="13"/>
        <v>1015000000</v>
      </c>
      <c r="J816" s="117" t="s">
        <v>50</v>
      </c>
      <c r="K816" s="117" t="s">
        <v>185</v>
      </c>
      <c r="L816" s="117" t="s">
        <v>1732</v>
      </c>
    </row>
    <row r="817" spans="2:12" ht="63.75">
      <c r="B817" s="117">
        <v>72121406</v>
      </c>
      <c r="C817" s="117" t="s">
        <v>1735</v>
      </c>
      <c r="D817" s="117" t="s">
        <v>55</v>
      </c>
      <c r="E817" s="117" t="s">
        <v>1012</v>
      </c>
      <c r="F817" s="117" t="s">
        <v>743</v>
      </c>
      <c r="G817" s="117" t="s">
        <v>1010</v>
      </c>
      <c r="H817" s="183">
        <v>2005000000</v>
      </c>
      <c r="I817" s="183">
        <f t="shared" si="13"/>
        <v>2005000000</v>
      </c>
      <c r="J817" s="117" t="s">
        <v>50</v>
      </c>
      <c r="K817" s="117" t="s">
        <v>185</v>
      </c>
      <c r="L817" s="117" t="s">
        <v>1732</v>
      </c>
    </row>
    <row r="818" spans="2:12" ht="76.5">
      <c r="B818" s="117">
        <v>81101515</v>
      </c>
      <c r="C818" s="117" t="s">
        <v>1074</v>
      </c>
      <c r="D818" s="117" t="s">
        <v>55</v>
      </c>
      <c r="E818" s="117" t="s">
        <v>1019</v>
      </c>
      <c r="F818" s="117" t="s">
        <v>1733</v>
      </c>
      <c r="G818" s="117" t="s">
        <v>1010</v>
      </c>
      <c r="H818" s="183">
        <v>149000000</v>
      </c>
      <c r="I818" s="183">
        <f t="shared" si="13"/>
        <v>149000000</v>
      </c>
      <c r="J818" s="117" t="s">
        <v>50</v>
      </c>
      <c r="K818" s="117" t="s">
        <v>185</v>
      </c>
      <c r="L818" s="117" t="s">
        <v>1732</v>
      </c>
    </row>
    <row r="819" spans="2:12" ht="63.75">
      <c r="B819" s="117">
        <v>81101513</v>
      </c>
      <c r="C819" s="117" t="s">
        <v>1045</v>
      </c>
      <c r="D819" s="117" t="s">
        <v>55</v>
      </c>
      <c r="E819" s="117" t="s">
        <v>1046</v>
      </c>
      <c r="F819" s="117" t="s">
        <v>44</v>
      </c>
      <c r="G819" s="117" t="s">
        <v>1736</v>
      </c>
      <c r="H819" s="183">
        <v>75733498</v>
      </c>
      <c r="I819" s="183">
        <f t="shared" si="13"/>
        <v>75733498</v>
      </c>
      <c r="J819" s="117" t="s">
        <v>50</v>
      </c>
      <c r="K819" s="117" t="s">
        <v>185</v>
      </c>
      <c r="L819" s="117" t="s">
        <v>1732</v>
      </c>
    </row>
    <row r="820" spans="2:12" ht="63.75">
      <c r="B820" s="117">
        <v>81101515</v>
      </c>
      <c r="C820" s="117" t="s">
        <v>1073</v>
      </c>
      <c r="D820" s="117" t="s">
        <v>55</v>
      </c>
      <c r="E820" s="117" t="s">
        <v>1019</v>
      </c>
      <c r="F820" s="117" t="s">
        <v>1733</v>
      </c>
      <c r="G820" s="117" t="s">
        <v>1010</v>
      </c>
      <c r="H820" s="183">
        <v>97000000</v>
      </c>
      <c r="I820" s="183">
        <f t="shared" si="13"/>
        <v>97000000</v>
      </c>
      <c r="J820" s="117" t="s">
        <v>50</v>
      </c>
      <c r="K820" s="117" t="s">
        <v>185</v>
      </c>
      <c r="L820" s="117" t="s">
        <v>1732</v>
      </c>
    </row>
    <row r="821" spans="2:12" ht="63.75">
      <c r="B821" s="117">
        <v>72121406</v>
      </c>
      <c r="C821" s="117" t="s">
        <v>1056</v>
      </c>
      <c r="D821" s="117" t="s">
        <v>55</v>
      </c>
      <c r="E821" s="117" t="s">
        <v>1054</v>
      </c>
      <c r="F821" s="117" t="s">
        <v>743</v>
      </c>
      <c r="G821" s="117" t="s">
        <v>1010</v>
      </c>
      <c r="H821" s="183">
        <v>703134585</v>
      </c>
      <c r="I821" s="183">
        <f t="shared" si="13"/>
        <v>703134585</v>
      </c>
      <c r="J821" s="117" t="s">
        <v>50</v>
      </c>
      <c r="K821" s="117" t="s">
        <v>185</v>
      </c>
      <c r="L821" s="117" t="s">
        <v>1732</v>
      </c>
    </row>
    <row r="822" spans="2:12" ht="51">
      <c r="B822" s="117">
        <v>72121406</v>
      </c>
      <c r="C822" s="117" t="s">
        <v>1070</v>
      </c>
      <c r="D822" s="117" t="s">
        <v>55</v>
      </c>
      <c r="E822" s="117" t="s">
        <v>1019</v>
      </c>
      <c r="F822" s="117" t="s">
        <v>743</v>
      </c>
      <c r="G822" s="117" t="s">
        <v>1010</v>
      </c>
      <c r="H822" s="183">
        <v>1633695835</v>
      </c>
      <c r="I822" s="183">
        <f t="shared" si="13"/>
        <v>1633695835</v>
      </c>
      <c r="J822" s="117" t="s">
        <v>50</v>
      </c>
      <c r="K822" s="117" t="s">
        <v>185</v>
      </c>
      <c r="L822" s="117" t="s">
        <v>1732</v>
      </c>
    </row>
    <row r="823" spans="2:12" ht="63.75">
      <c r="B823" s="117">
        <v>72121406</v>
      </c>
      <c r="C823" s="36" t="s">
        <v>1737</v>
      </c>
      <c r="D823" s="65" t="s">
        <v>1474</v>
      </c>
      <c r="E823" s="36" t="s">
        <v>1738</v>
      </c>
      <c r="F823" s="117" t="s">
        <v>21</v>
      </c>
      <c r="G823" s="117" t="s">
        <v>1010</v>
      </c>
      <c r="H823" s="183">
        <v>630000000</v>
      </c>
      <c r="I823" s="183">
        <f t="shared" si="13"/>
        <v>630000000</v>
      </c>
      <c r="J823" s="117" t="s">
        <v>50</v>
      </c>
      <c r="K823" s="117" t="s">
        <v>185</v>
      </c>
      <c r="L823" s="117" t="s">
        <v>1732</v>
      </c>
    </row>
    <row r="824" spans="2:12" ht="63.75">
      <c r="B824" s="117">
        <v>72121406</v>
      </c>
      <c r="C824" s="117" t="s">
        <v>1058</v>
      </c>
      <c r="D824" s="117" t="s">
        <v>55</v>
      </c>
      <c r="E824" s="117" t="s">
        <v>1059</v>
      </c>
      <c r="F824" s="117" t="s">
        <v>21</v>
      </c>
      <c r="G824" s="117" t="s">
        <v>1010</v>
      </c>
      <c r="H824" s="183">
        <v>280000000</v>
      </c>
      <c r="I824" s="183">
        <f t="shared" si="13"/>
        <v>280000000</v>
      </c>
      <c r="J824" s="117" t="s">
        <v>50</v>
      </c>
      <c r="K824" s="117" t="s">
        <v>185</v>
      </c>
      <c r="L824" s="117" t="s">
        <v>1732</v>
      </c>
    </row>
    <row r="825" spans="2:12" ht="63.75">
      <c r="B825" s="82">
        <v>81101515</v>
      </c>
      <c r="C825" s="117" t="s">
        <v>1071</v>
      </c>
      <c r="D825" s="117" t="s">
        <v>55</v>
      </c>
      <c r="E825" s="117" t="s">
        <v>61</v>
      </c>
      <c r="F825" s="117" t="s">
        <v>1733</v>
      </c>
      <c r="G825" s="117" t="s">
        <v>1010</v>
      </c>
      <c r="H825" s="183">
        <v>124710440</v>
      </c>
      <c r="I825" s="183">
        <v>124710440</v>
      </c>
      <c r="J825" s="117" t="s">
        <v>50</v>
      </c>
      <c r="K825" s="117" t="s">
        <v>185</v>
      </c>
      <c r="L825" s="117" t="s">
        <v>1732</v>
      </c>
    </row>
    <row r="826" spans="2:12" ht="51">
      <c r="B826" s="117">
        <v>72121406</v>
      </c>
      <c r="C826" s="117" t="s">
        <v>1739</v>
      </c>
      <c r="D826" s="117" t="s">
        <v>55</v>
      </c>
      <c r="E826" s="117" t="s">
        <v>251</v>
      </c>
      <c r="F826" s="117" t="s">
        <v>743</v>
      </c>
      <c r="G826" s="117" t="s">
        <v>144</v>
      </c>
      <c r="H826" s="183">
        <f>4657907962+375122745</f>
        <v>5033030707</v>
      </c>
      <c r="I826" s="183">
        <f>+H826</f>
        <v>5033030707</v>
      </c>
      <c r="J826" s="117" t="s">
        <v>50</v>
      </c>
      <c r="K826" s="117" t="s">
        <v>185</v>
      </c>
      <c r="L826" s="117" t="s">
        <v>1732</v>
      </c>
    </row>
    <row r="827" spans="2:12" ht="51">
      <c r="B827" s="117">
        <v>72121406</v>
      </c>
      <c r="C827" s="117" t="s">
        <v>1740</v>
      </c>
      <c r="D827" s="117" t="s">
        <v>55</v>
      </c>
      <c r="E827" s="117" t="s">
        <v>1054</v>
      </c>
      <c r="F827" s="117" t="s">
        <v>21</v>
      </c>
      <c r="G827" s="117" t="s">
        <v>1010</v>
      </c>
      <c r="H827" s="183">
        <v>644304012</v>
      </c>
      <c r="I827" s="183">
        <f>+H827</f>
        <v>644304012</v>
      </c>
      <c r="J827" s="117" t="s">
        <v>50</v>
      </c>
      <c r="K827" s="117" t="s">
        <v>185</v>
      </c>
      <c r="L827" s="117" t="s">
        <v>1732</v>
      </c>
    </row>
    <row r="828" spans="2:12" ht="51">
      <c r="B828" s="82">
        <v>81101515</v>
      </c>
      <c r="C828" s="117" t="s">
        <v>1741</v>
      </c>
      <c r="D828" s="117" t="s">
        <v>55</v>
      </c>
      <c r="E828" s="117" t="s">
        <v>61</v>
      </c>
      <c r="F828" s="117" t="s">
        <v>1733</v>
      </c>
      <c r="G828" s="117" t="s">
        <v>1010</v>
      </c>
      <c r="H828" s="183">
        <v>232000000</v>
      </c>
      <c r="I828" s="183">
        <v>232000000</v>
      </c>
      <c r="J828" s="117" t="s">
        <v>50</v>
      </c>
      <c r="K828" s="117" t="s">
        <v>185</v>
      </c>
      <c r="L828" s="117" t="s">
        <v>1732</v>
      </c>
    </row>
    <row r="829" spans="2:12" ht="51">
      <c r="B829" s="82">
        <v>72121406</v>
      </c>
      <c r="C829" s="117" t="s">
        <v>1742</v>
      </c>
      <c r="D829" s="117" t="s">
        <v>55</v>
      </c>
      <c r="E829" s="117" t="s">
        <v>1054</v>
      </c>
      <c r="F829" s="117" t="s">
        <v>21</v>
      </c>
      <c r="G829" s="117" t="s">
        <v>1010</v>
      </c>
      <c r="H829" s="183">
        <v>600000000</v>
      </c>
      <c r="I829" s="183">
        <v>600000000</v>
      </c>
      <c r="J829" s="117" t="s">
        <v>50</v>
      </c>
      <c r="K829" s="117" t="s">
        <v>185</v>
      </c>
      <c r="L829" s="117" t="s">
        <v>1732</v>
      </c>
    </row>
    <row r="830" spans="2:12" ht="63.75">
      <c r="B830" s="117">
        <v>72121406</v>
      </c>
      <c r="C830" s="117" t="s">
        <v>1743</v>
      </c>
      <c r="D830" s="117" t="s">
        <v>1394</v>
      </c>
      <c r="E830" s="117" t="s">
        <v>1034</v>
      </c>
      <c r="F830" s="117" t="s">
        <v>21</v>
      </c>
      <c r="G830" s="117" t="s">
        <v>1010</v>
      </c>
      <c r="H830" s="183">
        <v>600000000</v>
      </c>
      <c r="I830" s="183">
        <f>+H830</f>
        <v>600000000</v>
      </c>
      <c r="J830" s="117" t="s">
        <v>50</v>
      </c>
      <c r="K830" s="117" t="s">
        <v>185</v>
      </c>
      <c r="L830" s="117" t="s">
        <v>1732</v>
      </c>
    </row>
    <row r="831" spans="2:12" ht="76.5">
      <c r="B831" s="82">
        <v>81101515</v>
      </c>
      <c r="C831" s="117" t="s">
        <v>1744</v>
      </c>
      <c r="D831" s="117" t="s">
        <v>55</v>
      </c>
      <c r="E831" s="117" t="s">
        <v>61</v>
      </c>
      <c r="F831" s="117" t="s">
        <v>1733</v>
      </c>
      <c r="G831" s="117" t="s">
        <v>1010</v>
      </c>
      <c r="H831" s="183">
        <v>130000000</v>
      </c>
      <c r="I831" s="183">
        <v>130000000</v>
      </c>
      <c r="J831" s="117" t="s">
        <v>50</v>
      </c>
      <c r="K831" s="117" t="s">
        <v>185</v>
      </c>
      <c r="L831" s="117" t="s">
        <v>1732</v>
      </c>
    </row>
    <row r="832" spans="2:12" ht="51">
      <c r="B832" s="117">
        <v>72121406</v>
      </c>
      <c r="C832" s="117" t="s">
        <v>1745</v>
      </c>
      <c r="D832" s="117" t="s">
        <v>46</v>
      </c>
      <c r="E832" s="117" t="s">
        <v>40</v>
      </c>
      <c r="F832" s="117" t="s">
        <v>21</v>
      </c>
      <c r="G832" s="117" t="s">
        <v>1010</v>
      </c>
      <c r="H832" s="183">
        <v>589000000</v>
      </c>
      <c r="I832" s="183">
        <v>589000000</v>
      </c>
      <c r="J832" s="117" t="s">
        <v>50</v>
      </c>
      <c r="K832" s="117" t="s">
        <v>185</v>
      </c>
      <c r="L832" s="117" t="s">
        <v>1732</v>
      </c>
    </row>
    <row r="833" spans="2:12" ht="165.75">
      <c r="B833" s="82">
        <v>81101515</v>
      </c>
      <c r="C833" s="117" t="s">
        <v>1746</v>
      </c>
      <c r="D833" s="117" t="s">
        <v>55</v>
      </c>
      <c r="E833" s="117" t="s">
        <v>1747</v>
      </c>
      <c r="F833" s="117" t="s">
        <v>1733</v>
      </c>
      <c r="G833" s="117" t="s">
        <v>1010</v>
      </c>
      <c r="H833" s="183">
        <v>120319898</v>
      </c>
      <c r="I833" s="183">
        <v>120319898</v>
      </c>
      <c r="J833" s="117" t="s">
        <v>50</v>
      </c>
      <c r="K833" s="117" t="s">
        <v>185</v>
      </c>
      <c r="L833" s="117" t="s">
        <v>1732</v>
      </c>
    </row>
    <row r="834" spans="2:12" ht="51">
      <c r="B834" s="117" t="s">
        <v>2715</v>
      </c>
      <c r="C834" s="117" t="s">
        <v>1748</v>
      </c>
      <c r="D834" s="117" t="s">
        <v>55</v>
      </c>
      <c r="E834" s="117" t="s">
        <v>61</v>
      </c>
      <c r="F834" s="117" t="s">
        <v>21</v>
      </c>
      <c r="G834" s="117" t="s">
        <v>1736</v>
      </c>
      <c r="H834" s="183">
        <v>375000000</v>
      </c>
      <c r="I834" s="183">
        <f>+H834</f>
        <v>375000000</v>
      </c>
      <c r="J834" s="117" t="s">
        <v>50</v>
      </c>
      <c r="K834" s="117" t="s">
        <v>185</v>
      </c>
      <c r="L834" s="117" t="s">
        <v>1732</v>
      </c>
    </row>
    <row r="835" spans="2:12" ht="51">
      <c r="B835" s="117">
        <v>72121406</v>
      </c>
      <c r="C835" s="117" t="s">
        <v>1749</v>
      </c>
      <c r="D835" s="117" t="s">
        <v>1394</v>
      </c>
      <c r="E835" s="117" t="s">
        <v>40</v>
      </c>
      <c r="F835" s="117" t="s">
        <v>743</v>
      </c>
      <c r="G835" s="117" t="s">
        <v>1010</v>
      </c>
      <c r="H835" s="183">
        <v>905000000</v>
      </c>
      <c r="I835" s="183">
        <f>+H835</f>
        <v>905000000</v>
      </c>
      <c r="J835" s="117" t="s">
        <v>50</v>
      </c>
      <c r="K835" s="117" t="s">
        <v>185</v>
      </c>
      <c r="L835" s="117" t="s">
        <v>1732</v>
      </c>
    </row>
    <row r="836" spans="2:12" ht="51">
      <c r="B836" s="82">
        <v>81101515</v>
      </c>
      <c r="C836" s="117" t="s">
        <v>1750</v>
      </c>
      <c r="D836" s="117" t="s">
        <v>55</v>
      </c>
      <c r="E836" s="117" t="s">
        <v>1034</v>
      </c>
      <c r="F836" s="117" t="s">
        <v>1733</v>
      </c>
      <c r="G836" s="117" t="s">
        <v>1010</v>
      </c>
      <c r="H836" s="183">
        <v>70000000</v>
      </c>
      <c r="I836" s="183">
        <v>70000000</v>
      </c>
      <c r="J836" s="117" t="s">
        <v>50</v>
      </c>
      <c r="K836" s="117" t="s">
        <v>185</v>
      </c>
      <c r="L836" s="117" t="s">
        <v>1732</v>
      </c>
    </row>
    <row r="837" spans="2:12" ht="51">
      <c r="B837" s="117">
        <v>72121406</v>
      </c>
      <c r="C837" s="117" t="s">
        <v>1751</v>
      </c>
      <c r="D837" s="117" t="s">
        <v>46</v>
      </c>
      <c r="E837" s="117" t="s">
        <v>17</v>
      </c>
      <c r="F837" s="117" t="s">
        <v>21</v>
      </c>
      <c r="G837" s="117" t="s">
        <v>1010</v>
      </c>
      <c r="H837" s="183">
        <v>550000000</v>
      </c>
      <c r="I837" s="183">
        <v>550000000</v>
      </c>
      <c r="J837" s="117" t="s">
        <v>50</v>
      </c>
      <c r="K837" s="117" t="s">
        <v>185</v>
      </c>
      <c r="L837" s="117" t="s">
        <v>1732</v>
      </c>
    </row>
    <row r="838" spans="2:12" ht="51">
      <c r="B838" s="82">
        <v>72121406</v>
      </c>
      <c r="C838" s="117" t="s">
        <v>1752</v>
      </c>
      <c r="D838" s="117" t="s">
        <v>46</v>
      </c>
      <c r="E838" s="117" t="s">
        <v>40</v>
      </c>
      <c r="F838" s="117" t="s">
        <v>21</v>
      </c>
      <c r="G838" s="117" t="s">
        <v>1010</v>
      </c>
      <c r="H838" s="183">
        <v>300000000</v>
      </c>
      <c r="I838" s="183">
        <v>300000000</v>
      </c>
      <c r="J838" s="117" t="s">
        <v>50</v>
      </c>
      <c r="K838" s="117" t="s">
        <v>185</v>
      </c>
      <c r="L838" s="117" t="s">
        <v>1732</v>
      </c>
    </row>
    <row r="839" spans="2:12" ht="51">
      <c r="B839" s="117">
        <v>72121406</v>
      </c>
      <c r="C839" s="117" t="s">
        <v>1753</v>
      </c>
      <c r="D839" s="117" t="s">
        <v>1394</v>
      </c>
      <c r="E839" s="117" t="s">
        <v>1012</v>
      </c>
      <c r="F839" s="117" t="s">
        <v>743</v>
      </c>
      <c r="G839" s="117" t="s">
        <v>1010</v>
      </c>
      <c r="H839" s="183">
        <v>1769888600</v>
      </c>
      <c r="I839" s="183">
        <f>+H839</f>
        <v>1769888600</v>
      </c>
      <c r="J839" s="117" t="s">
        <v>50</v>
      </c>
      <c r="K839" s="117" t="s">
        <v>185</v>
      </c>
      <c r="L839" s="117" t="s">
        <v>1732</v>
      </c>
    </row>
    <row r="840" spans="2:12" ht="51">
      <c r="B840" s="117" t="s">
        <v>1754</v>
      </c>
      <c r="C840" s="117" t="s">
        <v>1755</v>
      </c>
      <c r="D840" s="117" t="s">
        <v>46</v>
      </c>
      <c r="E840" s="117" t="s">
        <v>1756</v>
      </c>
      <c r="F840" s="117" t="s">
        <v>21</v>
      </c>
      <c r="G840" s="117" t="s">
        <v>1757</v>
      </c>
      <c r="H840" s="183">
        <v>178713718</v>
      </c>
      <c r="I840" s="183">
        <v>178713718</v>
      </c>
      <c r="J840" s="117" t="s">
        <v>50</v>
      </c>
      <c r="K840" s="117" t="s">
        <v>185</v>
      </c>
      <c r="L840" s="117" t="s">
        <v>1732</v>
      </c>
    </row>
    <row r="841" spans="2:12" ht="51">
      <c r="B841" s="117">
        <v>72121406</v>
      </c>
      <c r="C841" s="117" t="s">
        <v>1758</v>
      </c>
      <c r="D841" s="117" t="s">
        <v>1394</v>
      </c>
      <c r="E841" s="117" t="s">
        <v>306</v>
      </c>
      <c r="F841" s="117" t="s">
        <v>21</v>
      </c>
      <c r="G841" s="117" t="s">
        <v>1010</v>
      </c>
      <c r="H841" s="183">
        <v>100000000</v>
      </c>
      <c r="I841" s="183">
        <f>+H841</f>
        <v>100000000</v>
      </c>
      <c r="J841" s="117" t="s">
        <v>50</v>
      </c>
      <c r="K841" s="117" t="s">
        <v>185</v>
      </c>
      <c r="L841" s="117" t="s">
        <v>1732</v>
      </c>
    </row>
    <row r="842" spans="2:12" ht="63.75">
      <c r="B842" s="82">
        <v>81101515</v>
      </c>
      <c r="C842" s="117" t="s">
        <v>1759</v>
      </c>
      <c r="D842" s="117" t="s">
        <v>46</v>
      </c>
      <c r="E842" s="117" t="s">
        <v>1012</v>
      </c>
      <c r="F842" s="117" t="s">
        <v>1733</v>
      </c>
      <c r="G842" s="117" t="s">
        <v>1010</v>
      </c>
      <c r="H842" s="183">
        <v>169814908</v>
      </c>
      <c r="I842" s="183">
        <v>169814908</v>
      </c>
      <c r="J842" s="117" t="s">
        <v>50</v>
      </c>
      <c r="K842" s="117" t="s">
        <v>185</v>
      </c>
      <c r="L842" s="117" t="s">
        <v>1732</v>
      </c>
    </row>
    <row r="843" spans="2:12" ht="51">
      <c r="B843" s="117">
        <v>72121406</v>
      </c>
      <c r="C843" s="117" t="s">
        <v>1760</v>
      </c>
      <c r="D843" s="117" t="s">
        <v>1394</v>
      </c>
      <c r="E843" s="117" t="s">
        <v>40</v>
      </c>
      <c r="F843" s="117" t="s">
        <v>21</v>
      </c>
      <c r="G843" s="117" t="s">
        <v>1010</v>
      </c>
      <c r="H843" s="183">
        <v>360000000</v>
      </c>
      <c r="I843" s="183">
        <f>+H843</f>
        <v>360000000</v>
      </c>
      <c r="J843" s="117" t="s">
        <v>50</v>
      </c>
      <c r="K843" s="117" t="s">
        <v>185</v>
      </c>
      <c r="L843" s="117" t="s">
        <v>1732</v>
      </c>
    </row>
    <row r="844" spans="2:12" ht="51">
      <c r="B844" s="82">
        <v>72121406</v>
      </c>
      <c r="C844" s="117" t="s">
        <v>1761</v>
      </c>
      <c r="D844" s="117" t="s">
        <v>46</v>
      </c>
      <c r="E844" s="117" t="s">
        <v>40</v>
      </c>
      <c r="F844" s="117" t="s">
        <v>21</v>
      </c>
      <c r="G844" s="117" t="s">
        <v>1757</v>
      </c>
      <c r="H844" s="183">
        <v>202000000</v>
      </c>
      <c r="I844" s="183">
        <v>202000000</v>
      </c>
      <c r="J844" s="117" t="s">
        <v>50</v>
      </c>
      <c r="K844" s="117" t="s">
        <v>185</v>
      </c>
      <c r="L844" s="117" t="s">
        <v>1732</v>
      </c>
    </row>
    <row r="845" spans="2:12" ht="51">
      <c r="B845" s="117" t="s">
        <v>1754</v>
      </c>
      <c r="C845" s="117" t="s">
        <v>1060</v>
      </c>
      <c r="D845" s="117" t="s">
        <v>55</v>
      </c>
      <c r="E845" s="117" t="s">
        <v>1061</v>
      </c>
      <c r="F845" s="117" t="s">
        <v>21</v>
      </c>
      <c r="G845" s="117" t="s">
        <v>1010</v>
      </c>
      <c r="H845" s="183">
        <v>500000000</v>
      </c>
      <c r="I845" s="183">
        <v>500000000</v>
      </c>
      <c r="J845" s="117" t="s">
        <v>50</v>
      </c>
      <c r="K845" s="117" t="s">
        <v>185</v>
      </c>
      <c r="L845" s="117" t="s">
        <v>1732</v>
      </c>
    </row>
    <row r="846" spans="2:12" ht="63.75">
      <c r="B846" s="117" t="s">
        <v>1762</v>
      </c>
      <c r="C846" s="117" t="s">
        <v>1763</v>
      </c>
      <c r="D846" s="117" t="s">
        <v>55</v>
      </c>
      <c r="E846" s="117" t="s">
        <v>314</v>
      </c>
      <c r="F846" s="117" t="s">
        <v>1733</v>
      </c>
      <c r="G846" s="117" t="s">
        <v>144</v>
      </c>
      <c r="H846" s="183">
        <v>342092038</v>
      </c>
      <c r="I846" s="183">
        <v>342092038</v>
      </c>
      <c r="J846" s="117" t="s">
        <v>50</v>
      </c>
      <c r="K846" s="117" t="s">
        <v>185</v>
      </c>
      <c r="L846" s="117" t="s">
        <v>1732</v>
      </c>
    </row>
    <row r="847" spans="2:12" ht="76.5">
      <c r="B847" s="117">
        <v>86101710</v>
      </c>
      <c r="C847" s="117" t="s">
        <v>1764</v>
      </c>
      <c r="D847" s="117" t="s">
        <v>46</v>
      </c>
      <c r="E847" s="117" t="s">
        <v>25</v>
      </c>
      <c r="F847" s="117" t="s">
        <v>498</v>
      </c>
      <c r="G847" s="117" t="s">
        <v>1010</v>
      </c>
      <c r="H847" s="183">
        <v>400000000</v>
      </c>
      <c r="I847" s="183">
        <f aca="true" t="shared" si="14" ref="I847:I854">+H847</f>
        <v>400000000</v>
      </c>
      <c r="J847" s="117" t="s">
        <v>50</v>
      </c>
      <c r="K847" s="117" t="s">
        <v>185</v>
      </c>
      <c r="L847" s="117" t="s">
        <v>1732</v>
      </c>
    </row>
    <row r="848" spans="2:12" ht="51">
      <c r="B848" s="117">
        <v>72121406</v>
      </c>
      <c r="C848" s="117" t="s">
        <v>1765</v>
      </c>
      <c r="D848" s="117" t="s">
        <v>1394</v>
      </c>
      <c r="E848" s="117" t="s">
        <v>1054</v>
      </c>
      <c r="F848" s="117" t="s">
        <v>743</v>
      </c>
      <c r="G848" s="117" t="s">
        <v>1010</v>
      </c>
      <c r="H848" s="183">
        <v>800000000</v>
      </c>
      <c r="I848" s="183">
        <f t="shared" si="14"/>
        <v>800000000</v>
      </c>
      <c r="J848" s="117" t="s">
        <v>50</v>
      </c>
      <c r="K848" s="117" t="s">
        <v>185</v>
      </c>
      <c r="L848" s="117" t="s">
        <v>1732</v>
      </c>
    </row>
    <row r="849" spans="2:12" ht="102">
      <c r="B849" s="117">
        <v>81101515</v>
      </c>
      <c r="C849" s="117" t="s">
        <v>1766</v>
      </c>
      <c r="D849" s="117" t="s">
        <v>1394</v>
      </c>
      <c r="E849" s="36" t="s">
        <v>1046</v>
      </c>
      <c r="F849" s="117" t="s">
        <v>21</v>
      </c>
      <c r="G849" s="117" t="s">
        <v>1010</v>
      </c>
      <c r="H849" s="183">
        <v>120000000</v>
      </c>
      <c r="I849" s="183">
        <f t="shared" si="14"/>
        <v>120000000</v>
      </c>
      <c r="J849" s="117" t="s">
        <v>50</v>
      </c>
      <c r="K849" s="117" t="s">
        <v>185</v>
      </c>
      <c r="L849" s="117" t="s">
        <v>1732</v>
      </c>
    </row>
    <row r="850" spans="2:12" ht="63.75">
      <c r="B850" s="117" t="s">
        <v>1767</v>
      </c>
      <c r="C850" s="117" t="s">
        <v>1768</v>
      </c>
      <c r="D850" s="117" t="s">
        <v>46</v>
      </c>
      <c r="E850" s="117" t="s">
        <v>61</v>
      </c>
      <c r="F850" s="117" t="s">
        <v>44</v>
      </c>
      <c r="G850" s="117" t="s">
        <v>495</v>
      </c>
      <c r="H850" s="183">
        <v>64435000</v>
      </c>
      <c r="I850" s="183">
        <f t="shared" si="14"/>
        <v>64435000</v>
      </c>
      <c r="J850" s="117" t="s">
        <v>50</v>
      </c>
      <c r="K850" s="117" t="s">
        <v>185</v>
      </c>
      <c r="L850" s="117" t="s">
        <v>1732</v>
      </c>
    </row>
    <row r="851" spans="2:12" ht="51">
      <c r="B851" s="117">
        <v>72121406</v>
      </c>
      <c r="C851" s="117" t="s">
        <v>1769</v>
      </c>
      <c r="D851" s="117" t="s">
        <v>1394</v>
      </c>
      <c r="E851" s="117" t="s">
        <v>1034</v>
      </c>
      <c r="F851" s="117" t="s">
        <v>21</v>
      </c>
      <c r="G851" s="117" t="s">
        <v>1010</v>
      </c>
      <c r="H851" s="207">
        <v>615655036</v>
      </c>
      <c r="I851" s="183">
        <f t="shared" si="14"/>
        <v>615655036</v>
      </c>
      <c r="J851" s="117" t="s">
        <v>50</v>
      </c>
      <c r="K851" s="117" t="s">
        <v>185</v>
      </c>
      <c r="L851" s="117" t="s">
        <v>1732</v>
      </c>
    </row>
    <row r="852" spans="2:12" ht="51">
      <c r="B852" s="117">
        <v>72121406</v>
      </c>
      <c r="C852" s="117" t="s">
        <v>1770</v>
      </c>
      <c r="D852" s="117" t="s">
        <v>1394</v>
      </c>
      <c r="E852" s="117" t="s">
        <v>1054</v>
      </c>
      <c r="F852" s="117" t="s">
        <v>21</v>
      </c>
      <c r="G852" s="117" t="s">
        <v>1010</v>
      </c>
      <c r="H852" s="183">
        <v>560000000</v>
      </c>
      <c r="I852" s="183">
        <f t="shared" si="14"/>
        <v>560000000</v>
      </c>
      <c r="J852" s="117" t="s">
        <v>50</v>
      </c>
      <c r="K852" s="117" t="s">
        <v>185</v>
      </c>
      <c r="L852" s="117" t="s">
        <v>1732</v>
      </c>
    </row>
    <row r="853" spans="2:12" ht="76.5">
      <c r="B853" s="117">
        <v>72121406</v>
      </c>
      <c r="C853" s="117" t="s">
        <v>1771</v>
      </c>
      <c r="D853" s="117" t="s">
        <v>1394</v>
      </c>
      <c r="E853" s="117" t="s">
        <v>40</v>
      </c>
      <c r="F853" s="117" t="s">
        <v>21</v>
      </c>
      <c r="G853" s="117" t="s">
        <v>1772</v>
      </c>
      <c r="H853" s="183">
        <f>179860000+165140000</f>
        <v>345000000</v>
      </c>
      <c r="I853" s="183">
        <f t="shared" si="14"/>
        <v>345000000</v>
      </c>
      <c r="J853" s="117" t="s">
        <v>50</v>
      </c>
      <c r="K853" s="117" t="s">
        <v>185</v>
      </c>
      <c r="L853" s="117" t="s">
        <v>1732</v>
      </c>
    </row>
    <row r="854" spans="2:12" ht="89.25">
      <c r="B854" s="117">
        <v>72121406</v>
      </c>
      <c r="C854" s="117" t="s">
        <v>1773</v>
      </c>
      <c r="D854" s="117" t="s">
        <v>1394</v>
      </c>
      <c r="E854" s="36" t="s">
        <v>1774</v>
      </c>
      <c r="F854" s="117" t="s">
        <v>21</v>
      </c>
      <c r="G854" s="117" t="s">
        <v>1010</v>
      </c>
      <c r="H854" s="183">
        <v>270000000</v>
      </c>
      <c r="I854" s="183">
        <f t="shared" si="14"/>
        <v>270000000</v>
      </c>
      <c r="J854" s="117" t="s">
        <v>50</v>
      </c>
      <c r="K854" s="117" t="s">
        <v>185</v>
      </c>
      <c r="L854" s="117" t="s">
        <v>1732</v>
      </c>
    </row>
    <row r="855" spans="2:12" ht="51">
      <c r="B855" s="82">
        <v>81141601</v>
      </c>
      <c r="C855" s="117" t="s">
        <v>768</v>
      </c>
      <c r="D855" s="117" t="s">
        <v>55</v>
      </c>
      <c r="E855" s="117" t="s">
        <v>61</v>
      </c>
      <c r="F855" s="117" t="s">
        <v>743</v>
      </c>
      <c r="G855" s="117" t="s">
        <v>495</v>
      </c>
      <c r="H855" s="183">
        <v>1000000000</v>
      </c>
      <c r="I855" s="183">
        <v>1000000000</v>
      </c>
      <c r="J855" s="117" t="s">
        <v>50</v>
      </c>
      <c r="K855" s="117" t="s">
        <v>185</v>
      </c>
      <c r="L855" s="117" t="s">
        <v>1732</v>
      </c>
    </row>
    <row r="856" spans="2:12" ht="76.5">
      <c r="B856" s="117">
        <v>72121406</v>
      </c>
      <c r="C856" s="117" t="s">
        <v>1775</v>
      </c>
      <c r="D856" s="117" t="s">
        <v>1394</v>
      </c>
      <c r="E856" s="117" t="s">
        <v>1054</v>
      </c>
      <c r="F856" s="117" t="s">
        <v>1733</v>
      </c>
      <c r="G856" s="117" t="s">
        <v>1010</v>
      </c>
      <c r="H856" s="183">
        <v>107000000</v>
      </c>
      <c r="I856" s="183">
        <f>+H856</f>
        <v>107000000</v>
      </c>
      <c r="J856" s="117" t="s">
        <v>50</v>
      </c>
      <c r="K856" s="117" t="s">
        <v>185</v>
      </c>
      <c r="L856" s="117" t="s">
        <v>1732</v>
      </c>
    </row>
    <row r="857" spans="2:12" ht="51">
      <c r="B857" s="117" t="s">
        <v>1754</v>
      </c>
      <c r="C857" s="117" t="s">
        <v>1062</v>
      </c>
      <c r="D857" s="117" t="s">
        <v>55</v>
      </c>
      <c r="E857" s="117" t="s">
        <v>1063</v>
      </c>
      <c r="F857" s="117" t="s">
        <v>743</v>
      </c>
      <c r="G857" s="117" t="s">
        <v>1010</v>
      </c>
      <c r="H857" s="183">
        <v>868965832</v>
      </c>
      <c r="I857" s="183">
        <v>868965832</v>
      </c>
      <c r="J857" s="117" t="s">
        <v>50</v>
      </c>
      <c r="K857" s="117" t="s">
        <v>185</v>
      </c>
      <c r="L857" s="117" t="s">
        <v>1732</v>
      </c>
    </row>
    <row r="858" spans="2:12" ht="76.5">
      <c r="B858" s="117">
        <v>72121406</v>
      </c>
      <c r="C858" s="117" t="s">
        <v>1776</v>
      </c>
      <c r="D858" s="117" t="s">
        <v>1394</v>
      </c>
      <c r="E858" s="117" t="s">
        <v>40</v>
      </c>
      <c r="F858" s="117" t="s">
        <v>21</v>
      </c>
      <c r="G858" s="117" t="s">
        <v>1010</v>
      </c>
      <c r="H858" s="183">
        <v>525000000</v>
      </c>
      <c r="I858" s="183">
        <f aca="true" t="shared" si="15" ref="I858:I879">+H858</f>
        <v>525000000</v>
      </c>
      <c r="J858" s="117" t="s">
        <v>50</v>
      </c>
      <c r="K858" s="117" t="s">
        <v>185</v>
      </c>
      <c r="L858" s="117" t="s">
        <v>1732</v>
      </c>
    </row>
    <row r="859" spans="2:12" ht="51">
      <c r="B859" s="117">
        <v>81101515</v>
      </c>
      <c r="C859" s="117" t="s">
        <v>1777</v>
      </c>
      <c r="D859" s="117" t="s">
        <v>1394</v>
      </c>
      <c r="E859" s="117" t="s">
        <v>1019</v>
      </c>
      <c r="F859" s="117" t="s">
        <v>1733</v>
      </c>
      <c r="G859" s="117" t="s">
        <v>1010</v>
      </c>
      <c r="H859" s="183">
        <v>130111400</v>
      </c>
      <c r="I859" s="183">
        <f t="shared" si="15"/>
        <v>130111400</v>
      </c>
      <c r="J859" s="117" t="s">
        <v>50</v>
      </c>
      <c r="K859" s="117" t="s">
        <v>185</v>
      </c>
      <c r="L859" s="117" t="s">
        <v>1732</v>
      </c>
    </row>
    <row r="860" spans="2:12" ht="51">
      <c r="B860" s="117">
        <v>72121406</v>
      </c>
      <c r="C860" s="117" t="s">
        <v>1778</v>
      </c>
      <c r="D860" s="117" t="s">
        <v>1394</v>
      </c>
      <c r="E860" s="36" t="s">
        <v>1054</v>
      </c>
      <c r="F860" s="117" t="s">
        <v>743</v>
      </c>
      <c r="G860" s="117" t="s">
        <v>1010</v>
      </c>
      <c r="H860" s="183">
        <v>700000000</v>
      </c>
      <c r="I860" s="183">
        <f t="shared" si="15"/>
        <v>700000000</v>
      </c>
      <c r="J860" s="117" t="s">
        <v>50</v>
      </c>
      <c r="K860" s="117" t="s">
        <v>185</v>
      </c>
      <c r="L860" s="117" t="s">
        <v>1732</v>
      </c>
    </row>
    <row r="861" spans="2:12" ht="51">
      <c r="B861" s="117">
        <v>72121406</v>
      </c>
      <c r="C861" s="36" t="s">
        <v>1779</v>
      </c>
      <c r="D861" s="65" t="s">
        <v>1474</v>
      </c>
      <c r="E861" s="36" t="s">
        <v>20</v>
      </c>
      <c r="F861" s="117" t="s">
        <v>21</v>
      </c>
      <c r="G861" s="117" t="s">
        <v>1780</v>
      </c>
      <c r="H861" s="183">
        <v>100000000</v>
      </c>
      <c r="I861" s="183">
        <f t="shared" si="15"/>
        <v>100000000</v>
      </c>
      <c r="J861" s="117" t="s">
        <v>50</v>
      </c>
      <c r="K861" s="117" t="s">
        <v>185</v>
      </c>
      <c r="L861" s="117" t="s">
        <v>1732</v>
      </c>
    </row>
    <row r="862" spans="2:12" ht="76.5">
      <c r="B862" s="117">
        <v>72121406</v>
      </c>
      <c r="C862" s="117" t="s">
        <v>1781</v>
      </c>
      <c r="D862" s="117" t="s">
        <v>1394</v>
      </c>
      <c r="E862" s="36" t="s">
        <v>1054</v>
      </c>
      <c r="F862" s="117" t="s">
        <v>21</v>
      </c>
      <c r="G862" s="117" t="s">
        <v>1010</v>
      </c>
      <c r="H862" s="183">
        <v>452247900</v>
      </c>
      <c r="I862" s="183">
        <f t="shared" si="15"/>
        <v>452247900</v>
      </c>
      <c r="J862" s="117" t="s">
        <v>50</v>
      </c>
      <c r="K862" s="117" t="s">
        <v>185</v>
      </c>
      <c r="L862" s="117" t="s">
        <v>1732</v>
      </c>
    </row>
    <row r="863" spans="2:12" ht="51">
      <c r="B863" s="117">
        <v>72121406</v>
      </c>
      <c r="C863" s="36" t="s">
        <v>1782</v>
      </c>
      <c r="D863" s="65" t="s">
        <v>1474</v>
      </c>
      <c r="E863" s="117" t="s">
        <v>40</v>
      </c>
      <c r="F863" s="117" t="s">
        <v>21</v>
      </c>
      <c r="G863" s="117" t="s">
        <v>1010</v>
      </c>
      <c r="H863" s="183">
        <v>330000000</v>
      </c>
      <c r="I863" s="183">
        <f t="shared" si="15"/>
        <v>330000000</v>
      </c>
      <c r="J863" s="117" t="s">
        <v>50</v>
      </c>
      <c r="K863" s="117" t="s">
        <v>185</v>
      </c>
      <c r="L863" s="117" t="s">
        <v>1732</v>
      </c>
    </row>
    <row r="864" spans="2:12" ht="51">
      <c r="B864" s="117">
        <v>72121406</v>
      </c>
      <c r="C864" s="117" t="s">
        <v>1783</v>
      </c>
      <c r="D864" s="117" t="s">
        <v>1394</v>
      </c>
      <c r="E864" s="117" t="s">
        <v>40</v>
      </c>
      <c r="F864" s="117" t="s">
        <v>21</v>
      </c>
      <c r="G864" s="117" t="s">
        <v>1010</v>
      </c>
      <c r="H864" s="183">
        <v>380000000</v>
      </c>
      <c r="I864" s="183">
        <f t="shared" si="15"/>
        <v>380000000</v>
      </c>
      <c r="J864" s="117" t="s">
        <v>50</v>
      </c>
      <c r="K864" s="117" t="s">
        <v>185</v>
      </c>
      <c r="L864" s="117" t="s">
        <v>1732</v>
      </c>
    </row>
    <row r="865" spans="2:12" ht="63.75">
      <c r="B865" s="117">
        <v>72121406</v>
      </c>
      <c r="C865" s="117" t="s">
        <v>1784</v>
      </c>
      <c r="D865" s="117" t="s">
        <v>1394</v>
      </c>
      <c r="E865" s="36" t="s">
        <v>1054</v>
      </c>
      <c r="F865" s="117" t="s">
        <v>21</v>
      </c>
      <c r="G865" s="117" t="s">
        <v>1010</v>
      </c>
      <c r="H865" s="183">
        <v>643212070</v>
      </c>
      <c r="I865" s="183">
        <f t="shared" si="15"/>
        <v>643212070</v>
      </c>
      <c r="J865" s="117" t="s">
        <v>50</v>
      </c>
      <c r="K865" s="117" t="s">
        <v>185</v>
      </c>
      <c r="L865" s="117" t="s">
        <v>1732</v>
      </c>
    </row>
    <row r="866" spans="2:12" ht="51">
      <c r="B866" s="117">
        <v>72121406</v>
      </c>
      <c r="C866" s="117" t="s">
        <v>1022</v>
      </c>
      <c r="D866" s="117" t="s">
        <v>1785</v>
      </c>
      <c r="E866" s="117" t="s">
        <v>306</v>
      </c>
      <c r="F866" s="117" t="s">
        <v>21</v>
      </c>
      <c r="G866" s="117" t="s">
        <v>1010</v>
      </c>
      <c r="H866" s="183">
        <v>70000000</v>
      </c>
      <c r="I866" s="183">
        <f t="shared" si="15"/>
        <v>70000000</v>
      </c>
      <c r="J866" s="117" t="s">
        <v>50</v>
      </c>
      <c r="K866" s="117" t="s">
        <v>185</v>
      </c>
      <c r="L866" s="117" t="s">
        <v>1732</v>
      </c>
    </row>
    <row r="867" spans="2:12" ht="51">
      <c r="B867" s="117">
        <v>72121406</v>
      </c>
      <c r="C867" s="117" t="s">
        <v>1021</v>
      </c>
      <c r="D867" s="117" t="s">
        <v>1785</v>
      </c>
      <c r="E867" s="117" t="s">
        <v>40</v>
      </c>
      <c r="F867" s="117" t="s">
        <v>21</v>
      </c>
      <c r="G867" s="117" t="s">
        <v>1010</v>
      </c>
      <c r="H867" s="183">
        <v>506101032</v>
      </c>
      <c r="I867" s="183">
        <f t="shared" si="15"/>
        <v>506101032</v>
      </c>
      <c r="J867" s="117" t="s">
        <v>50</v>
      </c>
      <c r="K867" s="117" t="s">
        <v>185</v>
      </c>
      <c r="L867" s="117" t="s">
        <v>1732</v>
      </c>
    </row>
    <row r="868" spans="2:12" ht="51">
      <c r="B868" s="117">
        <v>72121406</v>
      </c>
      <c r="C868" s="117" t="s">
        <v>1026</v>
      </c>
      <c r="D868" s="117" t="s">
        <v>1785</v>
      </c>
      <c r="E868" s="117" t="s">
        <v>1012</v>
      </c>
      <c r="F868" s="117" t="s">
        <v>743</v>
      </c>
      <c r="G868" s="117" t="s">
        <v>1010</v>
      </c>
      <c r="H868" s="183">
        <v>840000000</v>
      </c>
      <c r="I868" s="183">
        <f t="shared" si="15"/>
        <v>840000000</v>
      </c>
      <c r="J868" s="117" t="s">
        <v>50</v>
      </c>
      <c r="K868" s="117" t="s">
        <v>185</v>
      </c>
      <c r="L868" s="117" t="s">
        <v>1732</v>
      </c>
    </row>
    <row r="869" spans="2:12" ht="51">
      <c r="B869" s="117">
        <v>72121406</v>
      </c>
      <c r="C869" s="117" t="s">
        <v>1033</v>
      </c>
      <c r="D869" s="117" t="s">
        <v>1730</v>
      </c>
      <c r="E869" s="117" t="s">
        <v>1034</v>
      </c>
      <c r="F869" s="117" t="s">
        <v>21</v>
      </c>
      <c r="G869" s="117" t="s">
        <v>1010</v>
      </c>
      <c r="H869" s="183">
        <v>583452959</v>
      </c>
      <c r="I869" s="183">
        <f t="shared" si="15"/>
        <v>583452959</v>
      </c>
      <c r="J869" s="117" t="s">
        <v>50</v>
      </c>
      <c r="K869" s="117" t="s">
        <v>185</v>
      </c>
      <c r="L869" s="117" t="s">
        <v>1732</v>
      </c>
    </row>
    <row r="870" spans="2:12" ht="63.75">
      <c r="B870" s="82">
        <v>43211503</v>
      </c>
      <c r="C870" s="117" t="s">
        <v>1786</v>
      </c>
      <c r="D870" s="117" t="s">
        <v>46</v>
      </c>
      <c r="E870" s="117" t="s">
        <v>306</v>
      </c>
      <c r="F870" s="117" t="s">
        <v>21</v>
      </c>
      <c r="G870" s="117" t="s">
        <v>1010</v>
      </c>
      <c r="H870" s="183">
        <f>1500000000-500000000</f>
        <v>1000000000</v>
      </c>
      <c r="I870" s="183">
        <f t="shared" si="15"/>
        <v>1000000000</v>
      </c>
      <c r="J870" s="117" t="s">
        <v>50</v>
      </c>
      <c r="K870" s="117" t="s">
        <v>185</v>
      </c>
      <c r="L870" s="117" t="s">
        <v>1732</v>
      </c>
    </row>
    <row r="871" spans="2:12" ht="51">
      <c r="B871" s="117">
        <v>72121406</v>
      </c>
      <c r="C871" s="117" t="s">
        <v>1032</v>
      </c>
      <c r="D871" s="117" t="s">
        <v>1730</v>
      </c>
      <c r="E871" s="117" t="s">
        <v>306</v>
      </c>
      <c r="F871" s="117" t="s">
        <v>21</v>
      </c>
      <c r="G871" s="117" t="s">
        <v>1736</v>
      </c>
      <c r="H871" s="183">
        <v>132069982</v>
      </c>
      <c r="I871" s="183">
        <f t="shared" si="15"/>
        <v>132069982</v>
      </c>
      <c r="J871" s="117" t="s">
        <v>50</v>
      </c>
      <c r="K871" s="117" t="s">
        <v>185</v>
      </c>
      <c r="L871" s="117" t="s">
        <v>1732</v>
      </c>
    </row>
    <row r="872" spans="2:12" ht="51">
      <c r="B872" s="117">
        <v>72121406</v>
      </c>
      <c r="C872" s="117" t="s">
        <v>1031</v>
      </c>
      <c r="D872" s="117" t="s">
        <v>1730</v>
      </c>
      <c r="E872" s="117" t="s">
        <v>1012</v>
      </c>
      <c r="F872" s="117" t="s">
        <v>21</v>
      </c>
      <c r="G872" s="117" t="s">
        <v>1010</v>
      </c>
      <c r="H872" s="183">
        <v>592000000</v>
      </c>
      <c r="I872" s="183">
        <f t="shared" si="15"/>
        <v>592000000</v>
      </c>
      <c r="J872" s="117" t="s">
        <v>50</v>
      </c>
      <c r="K872" s="117" t="s">
        <v>185</v>
      </c>
      <c r="L872" s="117" t="s">
        <v>1732</v>
      </c>
    </row>
    <row r="873" spans="2:12" ht="51">
      <c r="B873" s="117">
        <v>72121406</v>
      </c>
      <c r="C873" s="117" t="s">
        <v>1028</v>
      </c>
      <c r="D873" s="117" t="s">
        <v>1730</v>
      </c>
      <c r="E873" s="117" t="s">
        <v>40</v>
      </c>
      <c r="F873" s="117" t="s">
        <v>21</v>
      </c>
      <c r="G873" s="117" t="s">
        <v>1010</v>
      </c>
      <c r="H873" s="183">
        <v>587539952</v>
      </c>
      <c r="I873" s="183">
        <f t="shared" si="15"/>
        <v>587539952</v>
      </c>
      <c r="J873" s="117" t="s">
        <v>50</v>
      </c>
      <c r="K873" s="117" t="s">
        <v>185</v>
      </c>
      <c r="L873" s="117" t="s">
        <v>1732</v>
      </c>
    </row>
    <row r="874" spans="2:12" ht="51">
      <c r="B874" s="117">
        <v>72121406</v>
      </c>
      <c r="C874" s="117" t="s">
        <v>1020</v>
      </c>
      <c r="D874" s="117" t="s">
        <v>1730</v>
      </c>
      <c r="E874" s="117" t="s">
        <v>1012</v>
      </c>
      <c r="F874" s="117" t="s">
        <v>743</v>
      </c>
      <c r="G874" s="117" t="s">
        <v>1010</v>
      </c>
      <c r="H874" s="183">
        <v>1030000000</v>
      </c>
      <c r="I874" s="183">
        <f t="shared" si="15"/>
        <v>1030000000</v>
      </c>
      <c r="J874" s="117" t="s">
        <v>50</v>
      </c>
      <c r="K874" s="117" t="s">
        <v>185</v>
      </c>
      <c r="L874" s="117" t="s">
        <v>1732</v>
      </c>
    </row>
    <row r="875" spans="2:12" ht="63.75">
      <c r="B875" s="117">
        <v>81101515</v>
      </c>
      <c r="C875" s="117" t="s">
        <v>1787</v>
      </c>
      <c r="D875" s="117" t="s">
        <v>1394</v>
      </c>
      <c r="E875" s="117" t="s">
        <v>1034</v>
      </c>
      <c r="F875" s="117" t="s">
        <v>1733</v>
      </c>
      <c r="G875" s="117" t="s">
        <v>1010</v>
      </c>
      <c r="H875" s="183">
        <v>70000000</v>
      </c>
      <c r="I875" s="183">
        <f t="shared" si="15"/>
        <v>70000000</v>
      </c>
      <c r="J875" s="117" t="s">
        <v>50</v>
      </c>
      <c r="K875" s="117" t="s">
        <v>185</v>
      </c>
      <c r="L875" s="117" t="s">
        <v>1732</v>
      </c>
    </row>
    <row r="876" spans="2:12" ht="63.75">
      <c r="B876" s="117">
        <v>72121406</v>
      </c>
      <c r="C876" s="117" t="s">
        <v>1027</v>
      </c>
      <c r="D876" s="117" t="s">
        <v>1730</v>
      </c>
      <c r="E876" s="117" t="s">
        <v>1012</v>
      </c>
      <c r="F876" s="117" t="s">
        <v>21</v>
      </c>
      <c r="G876" s="117" t="s">
        <v>1010</v>
      </c>
      <c r="H876" s="183">
        <v>605597209</v>
      </c>
      <c r="I876" s="183">
        <f t="shared" si="15"/>
        <v>605597209</v>
      </c>
      <c r="J876" s="117" t="s">
        <v>50</v>
      </c>
      <c r="K876" s="117" t="s">
        <v>185</v>
      </c>
      <c r="L876" s="117" t="s">
        <v>1732</v>
      </c>
    </row>
    <row r="877" spans="2:12" ht="51">
      <c r="B877" s="117">
        <v>72121406</v>
      </c>
      <c r="C877" s="117" t="s">
        <v>1030</v>
      </c>
      <c r="D877" s="117" t="s">
        <v>1730</v>
      </c>
      <c r="E877" s="117" t="s">
        <v>306</v>
      </c>
      <c r="F877" s="117" t="s">
        <v>21</v>
      </c>
      <c r="G877" s="117" t="s">
        <v>1010</v>
      </c>
      <c r="H877" s="183">
        <v>230000000</v>
      </c>
      <c r="I877" s="183">
        <f t="shared" si="15"/>
        <v>230000000</v>
      </c>
      <c r="J877" s="117" t="s">
        <v>50</v>
      </c>
      <c r="K877" s="117" t="s">
        <v>185</v>
      </c>
      <c r="L877" s="117" t="s">
        <v>1732</v>
      </c>
    </row>
    <row r="878" spans="2:12" ht="63.75">
      <c r="B878" s="117">
        <v>86101710</v>
      </c>
      <c r="C878" s="117" t="s">
        <v>1788</v>
      </c>
      <c r="D878" s="117" t="s">
        <v>1394</v>
      </c>
      <c r="E878" s="117" t="s">
        <v>40</v>
      </c>
      <c r="F878" s="117" t="s">
        <v>44</v>
      </c>
      <c r="G878" s="117" t="s">
        <v>1010</v>
      </c>
      <c r="H878" s="183">
        <v>40000000</v>
      </c>
      <c r="I878" s="183">
        <f t="shared" si="15"/>
        <v>40000000</v>
      </c>
      <c r="J878" s="117" t="s">
        <v>50</v>
      </c>
      <c r="K878" s="117" t="s">
        <v>185</v>
      </c>
      <c r="L878" s="117" t="s">
        <v>1732</v>
      </c>
    </row>
    <row r="879" spans="2:12" ht="51">
      <c r="B879" s="117">
        <v>72121406</v>
      </c>
      <c r="C879" s="117" t="s">
        <v>1023</v>
      </c>
      <c r="D879" s="117" t="s">
        <v>1785</v>
      </c>
      <c r="E879" s="117" t="s">
        <v>306</v>
      </c>
      <c r="F879" s="117" t="s">
        <v>21</v>
      </c>
      <c r="G879" s="117" t="s">
        <v>1731</v>
      </c>
      <c r="H879" s="183">
        <v>287671212</v>
      </c>
      <c r="I879" s="183">
        <f t="shared" si="15"/>
        <v>287671212</v>
      </c>
      <c r="J879" s="117" t="s">
        <v>50</v>
      </c>
      <c r="K879" s="117" t="s">
        <v>185</v>
      </c>
      <c r="L879" s="117" t="s">
        <v>1732</v>
      </c>
    </row>
    <row r="880" spans="2:12" ht="76.5">
      <c r="B880" s="117" t="s">
        <v>1762</v>
      </c>
      <c r="C880" s="117" t="s">
        <v>1064</v>
      </c>
      <c r="D880" s="117" t="s">
        <v>55</v>
      </c>
      <c r="E880" s="117" t="s">
        <v>1019</v>
      </c>
      <c r="F880" s="117" t="s">
        <v>1733</v>
      </c>
      <c r="G880" s="117" t="s">
        <v>1010</v>
      </c>
      <c r="H880" s="183">
        <v>80000000</v>
      </c>
      <c r="I880" s="183">
        <v>80000000</v>
      </c>
      <c r="J880" s="117" t="s">
        <v>50</v>
      </c>
      <c r="K880" s="117" t="s">
        <v>185</v>
      </c>
      <c r="L880" s="117" t="s">
        <v>1732</v>
      </c>
    </row>
    <row r="881" spans="2:12" ht="51">
      <c r="B881" s="117">
        <v>72121406</v>
      </c>
      <c r="C881" s="117" t="s">
        <v>1029</v>
      </c>
      <c r="D881" s="117" t="s">
        <v>1785</v>
      </c>
      <c r="E881" s="117" t="s">
        <v>40</v>
      </c>
      <c r="F881" s="117" t="s">
        <v>21</v>
      </c>
      <c r="G881" s="117" t="s">
        <v>1010</v>
      </c>
      <c r="H881" s="183">
        <f>42820254+113913926</f>
        <v>156734180</v>
      </c>
      <c r="I881" s="183">
        <f>+H881</f>
        <v>156734180</v>
      </c>
      <c r="J881" s="117" t="s">
        <v>50</v>
      </c>
      <c r="K881" s="117" t="s">
        <v>185</v>
      </c>
      <c r="L881" s="117" t="s">
        <v>1732</v>
      </c>
    </row>
    <row r="882" spans="2:12" ht="51">
      <c r="B882" s="117">
        <v>72121406</v>
      </c>
      <c r="C882" s="117" t="s">
        <v>1035</v>
      </c>
      <c r="D882" s="117" t="s">
        <v>1785</v>
      </c>
      <c r="E882" s="117" t="s">
        <v>40</v>
      </c>
      <c r="F882" s="117" t="s">
        <v>743</v>
      </c>
      <c r="G882" s="117" t="s">
        <v>1010</v>
      </c>
      <c r="H882" s="183">
        <v>1817878796</v>
      </c>
      <c r="I882" s="183">
        <f>+H882</f>
        <v>1817878796</v>
      </c>
      <c r="J882" s="117" t="s">
        <v>50</v>
      </c>
      <c r="K882" s="117" t="s">
        <v>185</v>
      </c>
      <c r="L882" s="117" t="s">
        <v>1732</v>
      </c>
    </row>
    <row r="883" spans="2:12" ht="89.25">
      <c r="B883" s="117">
        <v>81101515</v>
      </c>
      <c r="C883" s="117" t="s">
        <v>1067</v>
      </c>
      <c r="D883" s="117" t="s">
        <v>55</v>
      </c>
      <c r="E883" s="117" t="s">
        <v>126</v>
      </c>
      <c r="F883" s="117" t="s">
        <v>1733</v>
      </c>
      <c r="G883" s="117" t="s">
        <v>1010</v>
      </c>
      <c r="H883" s="183">
        <v>109999320</v>
      </c>
      <c r="I883" s="183">
        <f>+H883</f>
        <v>109999320</v>
      </c>
      <c r="J883" s="117" t="s">
        <v>50</v>
      </c>
      <c r="K883" s="117" t="s">
        <v>185</v>
      </c>
      <c r="L883" s="117" t="s">
        <v>1732</v>
      </c>
    </row>
    <row r="884" spans="2:12" ht="51">
      <c r="B884" s="117">
        <v>72121406</v>
      </c>
      <c r="C884" s="117" t="s">
        <v>1025</v>
      </c>
      <c r="D884" s="117" t="s">
        <v>1730</v>
      </c>
      <c r="E884" s="117" t="s">
        <v>1019</v>
      </c>
      <c r="F884" s="117" t="s">
        <v>743</v>
      </c>
      <c r="G884" s="117" t="s">
        <v>1010</v>
      </c>
      <c r="H884" s="183">
        <v>1310000000</v>
      </c>
      <c r="I884" s="183">
        <f>+H884</f>
        <v>1310000000</v>
      </c>
      <c r="J884" s="117" t="s">
        <v>50</v>
      </c>
      <c r="K884" s="117" t="s">
        <v>185</v>
      </c>
      <c r="L884" s="117" t="s">
        <v>1732</v>
      </c>
    </row>
    <row r="885" spans="2:12" ht="51">
      <c r="B885" s="82">
        <v>86101710</v>
      </c>
      <c r="C885" s="117" t="s">
        <v>1789</v>
      </c>
      <c r="D885" s="117" t="s">
        <v>46</v>
      </c>
      <c r="E885" s="117" t="s">
        <v>61</v>
      </c>
      <c r="F885" s="117" t="s">
        <v>756</v>
      </c>
      <c r="G885" s="117" t="s">
        <v>1790</v>
      </c>
      <c r="H885" s="183">
        <v>200000000</v>
      </c>
      <c r="I885" s="183">
        <v>200000000</v>
      </c>
      <c r="J885" s="117" t="s">
        <v>50</v>
      </c>
      <c r="K885" s="117" t="s">
        <v>185</v>
      </c>
      <c r="L885" s="117" t="s">
        <v>1732</v>
      </c>
    </row>
    <row r="886" spans="2:12" ht="114.75">
      <c r="B886" s="117">
        <v>80111620</v>
      </c>
      <c r="C886" s="117" t="s">
        <v>740</v>
      </c>
      <c r="D886" s="117" t="s">
        <v>60</v>
      </c>
      <c r="E886" s="117" t="s">
        <v>61</v>
      </c>
      <c r="F886" s="117" t="s">
        <v>498</v>
      </c>
      <c r="G886" s="117" t="s">
        <v>146</v>
      </c>
      <c r="H886" s="183">
        <v>2175104502</v>
      </c>
      <c r="I886" s="183">
        <f aca="true" t="shared" si="16" ref="I886:I908">+H886</f>
        <v>2175104502</v>
      </c>
      <c r="J886" s="117" t="s">
        <v>50</v>
      </c>
      <c r="K886" s="117" t="s">
        <v>185</v>
      </c>
      <c r="L886" s="117" t="s">
        <v>1732</v>
      </c>
    </row>
    <row r="887" spans="2:12" ht="63.75">
      <c r="B887" s="117">
        <v>86121502</v>
      </c>
      <c r="C887" s="117" t="s">
        <v>747</v>
      </c>
      <c r="D887" s="117" t="s">
        <v>60</v>
      </c>
      <c r="E887" s="117" t="s">
        <v>138</v>
      </c>
      <c r="F887" s="117" t="s">
        <v>745</v>
      </c>
      <c r="G887" s="117" t="s">
        <v>146</v>
      </c>
      <c r="H887" s="183">
        <v>1436400000</v>
      </c>
      <c r="I887" s="183">
        <f t="shared" si="16"/>
        <v>1436400000</v>
      </c>
      <c r="J887" s="117" t="s">
        <v>50</v>
      </c>
      <c r="K887" s="117" t="s">
        <v>185</v>
      </c>
      <c r="L887" s="117" t="s">
        <v>1732</v>
      </c>
    </row>
    <row r="888" spans="2:12" ht="51">
      <c r="B888" s="117" t="s">
        <v>2716</v>
      </c>
      <c r="C888" s="117" t="s">
        <v>749</v>
      </c>
      <c r="D888" s="117" t="s">
        <v>60</v>
      </c>
      <c r="E888" s="117" t="s">
        <v>138</v>
      </c>
      <c r="F888" s="117" t="s">
        <v>745</v>
      </c>
      <c r="G888" s="117" t="s">
        <v>146</v>
      </c>
      <c r="H888" s="183">
        <v>3300000000</v>
      </c>
      <c r="I888" s="183">
        <f t="shared" si="16"/>
        <v>3300000000</v>
      </c>
      <c r="J888" s="117" t="s">
        <v>50</v>
      </c>
      <c r="K888" s="117" t="s">
        <v>185</v>
      </c>
      <c r="L888" s="117" t="s">
        <v>1732</v>
      </c>
    </row>
    <row r="889" spans="2:12" ht="76.5">
      <c r="B889" s="117">
        <v>86121503</v>
      </c>
      <c r="C889" s="117" t="s">
        <v>750</v>
      </c>
      <c r="D889" s="117" t="s">
        <v>60</v>
      </c>
      <c r="E889" s="117" t="s">
        <v>138</v>
      </c>
      <c r="F889" s="117" t="s">
        <v>745</v>
      </c>
      <c r="G889" s="117" t="s">
        <v>146</v>
      </c>
      <c r="H889" s="183">
        <v>2076600000</v>
      </c>
      <c r="I889" s="183">
        <f t="shared" si="16"/>
        <v>2076600000</v>
      </c>
      <c r="J889" s="117" t="s">
        <v>50</v>
      </c>
      <c r="K889" s="117" t="s">
        <v>185</v>
      </c>
      <c r="L889" s="117" t="s">
        <v>1732</v>
      </c>
    </row>
    <row r="890" spans="2:12" ht="76.5">
      <c r="B890" s="117">
        <v>86121503</v>
      </c>
      <c r="C890" s="117" t="s">
        <v>751</v>
      </c>
      <c r="D890" s="117" t="s">
        <v>60</v>
      </c>
      <c r="E890" s="117" t="s">
        <v>138</v>
      </c>
      <c r="F890" s="117" t="s">
        <v>745</v>
      </c>
      <c r="G890" s="117" t="s">
        <v>146</v>
      </c>
      <c r="H890" s="183">
        <v>1765050000</v>
      </c>
      <c r="I890" s="183">
        <f t="shared" si="16"/>
        <v>1765050000</v>
      </c>
      <c r="J890" s="117" t="s">
        <v>50</v>
      </c>
      <c r="K890" s="117" t="s">
        <v>185</v>
      </c>
      <c r="L890" s="117" t="s">
        <v>1732</v>
      </c>
    </row>
    <row r="891" spans="2:12" ht="114.75">
      <c r="B891" s="117">
        <v>86121502</v>
      </c>
      <c r="C891" s="117" t="s">
        <v>748</v>
      </c>
      <c r="D891" s="117" t="s">
        <v>60</v>
      </c>
      <c r="E891" s="117" t="s">
        <v>138</v>
      </c>
      <c r="F891" s="117" t="s">
        <v>745</v>
      </c>
      <c r="G891" s="117" t="s">
        <v>146</v>
      </c>
      <c r="H891" s="183">
        <v>3719100000</v>
      </c>
      <c r="I891" s="183">
        <f t="shared" si="16"/>
        <v>3719100000</v>
      </c>
      <c r="J891" s="117" t="s">
        <v>50</v>
      </c>
      <c r="K891" s="117" t="s">
        <v>185</v>
      </c>
      <c r="L891" s="117" t="s">
        <v>1732</v>
      </c>
    </row>
    <row r="892" spans="2:12" ht="51">
      <c r="B892" s="117">
        <v>86121503</v>
      </c>
      <c r="C892" s="117" t="s">
        <v>1007</v>
      </c>
      <c r="D892" s="117" t="s">
        <v>60</v>
      </c>
      <c r="E892" s="117" t="s">
        <v>138</v>
      </c>
      <c r="F892" s="117" t="s">
        <v>745</v>
      </c>
      <c r="G892" s="117" t="s">
        <v>146</v>
      </c>
      <c r="H892" s="183">
        <v>838050000</v>
      </c>
      <c r="I892" s="183">
        <f t="shared" si="16"/>
        <v>838050000</v>
      </c>
      <c r="J892" s="117" t="s">
        <v>50</v>
      </c>
      <c r="K892" s="117" t="s">
        <v>185</v>
      </c>
      <c r="L892" s="117" t="s">
        <v>1732</v>
      </c>
    </row>
    <row r="893" spans="2:12" ht="76.5">
      <c r="B893" s="117">
        <v>86121503</v>
      </c>
      <c r="C893" s="117" t="s">
        <v>1001</v>
      </c>
      <c r="D893" s="117" t="s">
        <v>60</v>
      </c>
      <c r="E893" s="117" t="s">
        <v>138</v>
      </c>
      <c r="F893" s="117" t="s">
        <v>745</v>
      </c>
      <c r="G893" s="117" t="s">
        <v>146</v>
      </c>
      <c r="H893" s="183">
        <v>2238600000</v>
      </c>
      <c r="I893" s="183">
        <f t="shared" si="16"/>
        <v>2238600000</v>
      </c>
      <c r="J893" s="117" t="s">
        <v>50</v>
      </c>
      <c r="K893" s="117" t="s">
        <v>185</v>
      </c>
      <c r="L893" s="117" t="s">
        <v>1732</v>
      </c>
    </row>
    <row r="894" spans="2:12" ht="63.75">
      <c r="B894" s="117">
        <v>86121503</v>
      </c>
      <c r="C894" s="117" t="s">
        <v>1006</v>
      </c>
      <c r="D894" s="117" t="s">
        <v>60</v>
      </c>
      <c r="E894" s="117" t="s">
        <v>138</v>
      </c>
      <c r="F894" s="117" t="s">
        <v>745</v>
      </c>
      <c r="G894" s="117" t="s">
        <v>146</v>
      </c>
      <c r="H894" s="183">
        <v>1031760000</v>
      </c>
      <c r="I894" s="183">
        <f t="shared" si="16"/>
        <v>1031760000</v>
      </c>
      <c r="J894" s="117" t="s">
        <v>50</v>
      </c>
      <c r="K894" s="117" t="s">
        <v>185</v>
      </c>
      <c r="L894" s="117" t="s">
        <v>1732</v>
      </c>
    </row>
    <row r="895" spans="2:12" ht="76.5">
      <c r="B895" s="117">
        <v>86121503</v>
      </c>
      <c r="C895" s="117" t="s">
        <v>757</v>
      </c>
      <c r="D895" s="117" t="s">
        <v>60</v>
      </c>
      <c r="E895" s="117" t="s">
        <v>138</v>
      </c>
      <c r="F895" s="117" t="s">
        <v>745</v>
      </c>
      <c r="G895" s="117" t="s">
        <v>146</v>
      </c>
      <c r="H895" s="183">
        <v>1353000000</v>
      </c>
      <c r="I895" s="183">
        <f t="shared" si="16"/>
        <v>1353000000</v>
      </c>
      <c r="J895" s="117" t="s">
        <v>50</v>
      </c>
      <c r="K895" s="117" t="s">
        <v>185</v>
      </c>
      <c r="L895" s="117" t="s">
        <v>1732</v>
      </c>
    </row>
    <row r="896" spans="2:12" ht="63.75">
      <c r="B896" s="117">
        <v>86121503</v>
      </c>
      <c r="C896" s="117" t="s">
        <v>1004</v>
      </c>
      <c r="D896" s="117" t="s">
        <v>60</v>
      </c>
      <c r="E896" s="117" t="s">
        <v>138</v>
      </c>
      <c r="F896" s="117" t="s">
        <v>745</v>
      </c>
      <c r="G896" s="117" t="s">
        <v>146</v>
      </c>
      <c r="H896" s="183">
        <v>393600000</v>
      </c>
      <c r="I896" s="183">
        <f t="shared" si="16"/>
        <v>393600000</v>
      </c>
      <c r="J896" s="117" t="s">
        <v>50</v>
      </c>
      <c r="K896" s="117" t="s">
        <v>185</v>
      </c>
      <c r="L896" s="117" t="s">
        <v>1732</v>
      </c>
    </row>
    <row r="897" spans="2:12" ht="51">
      <c r="B897" s="117">
        <v>72121406</v>
      </c>
      <c r="C897" s="117" t="s">
        <v>772</v>
      </c>
      <c r="D897" s="117" t="s">
        <v>60</v>
      </c>
      <c r="E897" s="117" t="s">
        <v>773</v>
      </c>
      <c r="F897" s="117" t="s">
        <v>756</v>
      </c>
      <c r="G897" s="117" t="s">
        <v>1791</v>
      </c>
      <c r="H897" s="183">
        <v>4721507401</v>
      </c>
      <c r="I897" s="183">
        <f t="shared" si="16"/>
        <v>4721507401</v>
      </c>
      <c r="J897" s="117" t="s">
        <v>50</v>
      </c>
      <c r="K897" s="117" t="s">
        <v>185</v>
      </c>
      <c r="L897" s="117" t="s">
        <v>1732</v>
      </c>
    </row>
    <row r="898" spans="2:12" ht="63.75">
      <c r="B898" s="117">
        <v>86121502</v>
      </c>
      <c r="C898" s="117" t="s">
        <v>746</v>
      </c>
      <c r="D898" s="117" t="s">
        <v>60</v>
      </c>
      <c r="E898" s="117" t="s">
        <v>138</v>
      </c>
      <c r="F898" s="117" t="s">
        <v>745</v>
      </c>
      <c r="G898" s="117" t="s">
        <v>146</v>
      </c>
      <c r="H898" s="183">
        <v>9661500000</v>
      </c>
      <c r="I898" s="183">
        <f t="shared" si="16"/>
        <v>9661500000</v>
      </c>
      <c r="J898" s="117" t="s">
        <v>50</v>
      </c>
      <c r="K898" s="117" t="s">
        <v>185</v>
      </c>
      <c r="L898" s="117" t="s">
        <v>1732</v>
      </c>
    </row>
    <row r="899" spans="2:12" ht="102">
      <c r="B899" s="117">
        <v>86121502</v>
      </c>
      <c r="C899" s="117" t="s">
        <v>744</v>
      </c>
      <c r="D899" s="117" t="s">
        <v>60</v>
      </c>
      <c r="E899" s="117" t="s">
        <v>138</v>
      </c>
      <c r="F899" s="117" t="s">
        <v>745</v>
      </c>
      <c r="G899" s="117" t="s">
        <v>146</v>
      </c>
      <c r="H899" s="183">
        <v>7636200000</v>
      </c>
      <c r="I899" s="183">
        <f t="shared" si="16"/>
        <v>7636200000</v>
      </c>
      <c r="J899" s="117" t="s">
        <v>50</v>
      </c>
      <c r="K899" s="117" t="s">
        <v>185</v>
      </c>
      <c r="L899" s="117" t="s">
        <v>1732</v>
      </c>
    </row>
    <row r="900" spans="2:12" ht="51">
      <c r="B900" s="117">
        <v>86111602</v>
      </c>
      <c r="C900" s="117" t="s">
        <v>753</v>
      </c>
      <c r="D900" s="117" t="s">
        <v>60</v>
      </c>
      <c r="E900" s="117" t="s">
        <v>138</v>
      </c>
      <c r="F900" s="117" t="s">
        <v>745</v>
      </c>
      <c r="G900" s="117" t="s">
        <v>146</v>
      </c>
      <c r="H900" s="183">
        <v>2751925000</v>
      </c>
      <c r="I900" s="183">
        <f t="shared" si="16"/>
        <v>2751925000</v>
      </c>
      <c r="J900" s="117" t="s">
        <v>50</v>
      </c>
      <c r="K900" s="117" t="s">
        <v>185</v>
      </c>
      <c r="L900" s="117" t="s">
        <v>1732</v>
      </c>
    </row>
    <row r="901" spans="2:12" ht="76.5">
      <c r="B901" s="117">
        <v>86121503</v>
      </c>
      <c r="C901" s="117" t="s">
        <v>1002</v>
      </c>
      <c r="D901" s="117" t="s">
        <v>60</v>
      </c>
      <c r="E901" s="117" t="s">
        <v>138</v>
      </c>
      <c r="F901" s="117" t="s">
        <v>745</v>
      </c>
      <c r="G901" s="117" t="s">
        <v>146</v>
      </c>
      <c r="H901" s="183">
        <v>836400000</v>
      </c>
      <c r="I901" s="183">
        <f t="shared" si="16"/>
        <v>836400000</v>
      </c>
      <c r="J901" s="117" t="s">
        <v>50</v>
      </c>
      <c r="K901" s="117" t="s">
        <v>185</v>
      </c>
      <c r="L901" s="117" t="s">
        <v>1732</v>
      </c>
    </row>
    <row r="902" spans="2:12" ht="102">
      <c r="B902" s="117">
        <v>86121503</v>
      </c>
      <c r="C902" s="117" t="s">
        <v>1005</v>
      </c>
      <c r="D902" s="117" t="s">
        <v>60</v>
      </c>
      <c r="E902" s="117" t="s">
        <v>138</v>
      </c>
      <c r="F902" s="117" t="s">
        <v>745</v>
      </c>
      <c r="G902" s="117" t="s">
        <v>146</v>
      </c>
      <c r="H902" s="183">
        <v>10061400000</v>
      </c>
      <c r="I902" s="183">
        <f t="shared" si="16"/>
        <v>10061400000</v>
      </c>
      <c r="J902" s="117" t="s">
        <v>50</v>
      </c>
      <c r="K902" s="117" t="s">
        <v>185</v>
      </c>
      <c r="L902" s="117" t="s">
        <v>1732</v>
      </c>
    </row>
    <row r="903" spans="2:12" ht="51">
      <c r="B903" s="117">
        <v>86111602</v>
      </c>
      <c r="C903" s="117" t="s">
        <v>752</v>
      </c>
      <c r="D903" s="117" t="s">
        <v>60</v>
      </c>
      <c r="E903" s="117" t="s">
        <v>138</v>
      </c>
      <c r="F903" s="117" t="s">
        <v>745</v>
      </c>
      <c r="G903" s="117" t="s">
        <v>146</v>
      </c>
      <c r="H903" s="183">
        <v>742532000</v>
      </c>
      <c r="I903" s="183">
        <f t="shared" si="16"/>
        <v>742532000</v>
      </c>
      <c r="J903" s="117" t="s">
        <v>50</v>
      </c>
      <c r="K903" s="117" t="s">
        <v>185</v>
      </c>
      <c r="L903" s="117" t="s">
        <v>1732</v>
      </c>
    </row>
    <row r="904" spans="2:12" ht="51">
      <c r="B904" s="117">
        <v>86111602</v>
      </c>
      <c r="C904" s="117" t="s">
        <v>755</v>
      </c>
      <c r="D904" s="117" t="s">
        <v>60</v>
      </c>
      <c r="E904" s="117" t="s">
        <v>138</v>
      </c>
      <c r="F904" s="117" t="s">
        <v>745</v>
      </c>
      <c r="G904" s="117" t="s">
        <v>146</v>
      </c>
      <c r="H904" s="183">
        <v>1287248000</v>
      </c>
      <c r="I904" s="183">
        <f t="shared" si="16"/>
        <v>1287248000</v>
      </c>
      <c r="J904" s="117" t="s">
        <v>50</v>
      </c>
      <c r="K904" s="117" t="s">
        <v>185</v>
      </c>
      <c r="L904" s="117" t="s">
        <v>1732</v>
      </c>
    </row>
    <row r="905" spans="2:12" ht="51">
      <c r="B905" s="117">
        <v>86111602</v>
      </c>
      <c r="C905" s="117" t="s">
        <v>754</v>
      </c>
      <c r="D905" s="117" t="s">
        <v>60</v>
      </c>
      <c r="E905" s="117" t="s">
        <v>138</v>
      </c>
      <c r="F905" s="117" t="s">
        <v>745</v>
      </c>
      <c r="G905" s="117" t="s">
        <v>146</v>
      </c>
      <c r="H905" s="183">
        <v>2305925000</v>
      </c>
      <c r="I905" s="183">
        <f t="shared" si="16"/>
        <v>2305925000</v>
      </c>
      <c r="J905" s="117" t="s">
        <v>50</v>
      </c>
      <c r="K905" s="117" t="s">
        <v>185</v>
      </c>
      <c r="L905" s="117" t="s">
        <v>1732</v>
      </c>
    </row>
    <row r="906" spans="2:12" ht="51">
      <c r="B906" s="117">
        <v>86121504</v>
      </c>
      <c r="C906" s="117" t="s">
        <v>1008</v>
      </c>
      <c r="D906" s="117" t="s">
        <v>60</v>
      </c>
      <c r="E906" s="117" t="s">
        <v>138</v>
      </c>
      <c r="F906" s="117" t="s">
        <v>745</v>
      </c>
      <c r="G906" s="117" t="s">
        <v>146</v>
      </c>
      <c r="H906" s="183">
        <v>820800000</v>
      </c>
      <c r="I906" s="183">
        <f t="shared" si="16"/>
        <v>820800000</v>
      </c>
      <c r="J906" s="117" t="s">
        <v>50</v>
      </c>
      <c r="K906" s="117" t="s">
        <v>185</v>
      </c>
      <c r="L906" s="117" t="s">
        <v>1732</v>
      </c>
    </row>
    <row r="907" spans="2:12" ht="89.25">
      <c r="B907" s="117">
        <v>86121503</v>
      </c>
      <c r="C907" s="117" t="s">
        <v>1003</v>
      </c>
      <c r="D907" s="117" t="s">
        <v>60</v>
      </c>
      <c r="E907" s="117" t="s">
        <v>138</v>
      </c>
      <c r="F907" s="117" t="s">
        <v>745</v>
      </c>
      <c r="G907" s="117" t="s">
        <v>146</v>
      </c>
      <c r="H907" s="183">
        <v>3843750000</v>
      </c>
      <c r="I907" s="183">
        <f t="shared" si="16"/>
        <v>3843750000</v>
      </c>
      <c r="J907" s="117" t="s">
        <v>50</v>
      </c>
      <c r="K907" s="117" t="s">
        <v>185</v>
      </c>
      <c r="L907" s="117" t="s">
        <v>1732</v>
      </c>
    </row>
    <row r="908" spans="2:12" ht="51">
      <c r="B908" s="82">
        <v>95121511</v>
      </c>
      <c r="C908" s="117" t="s">
        <v>1792</v>
      </c>
      <c r="D908" s="117" t="s">
        <v>46</v>
      </c>
      <c r="E908" s="117" t="s">
        <v>1039</v>
      </c>
      <c r="F908" s="117" t="s">
        <v>498</v>
      </c>
      <c r="G908" s="117" t="s">
        <v>495</v>
      </c>
      <c r="H908" s="183">
        <v>3976574961</v>
      </c>
      <c r="I908" s="183">
        <f t="shared" si="16"/>
        <v>3976574961</v>
      </c>
      <c r="J908" s="117" t="s">
        <v>50</v>
      </c>
      <c r="K908" s="117" t="s">
        <v>185</v>
      </c>
      <c r="L908" s="117" t="s">
        <v>1732</v>
      </c>
    </row>
    <row r="909" spans="2:12" ht="63.75">
      <c r="B909" s="82">
        <v>72121406</v>
      </c>
      <c r="C909" s="117" t="s">
        <v>1040</v>
      </c>
      <c r="D909" s="117" t="s">
        <v>52</v>
      </c>
      <c r="E909" s="117" t="s">
        <v>1012</v>
      </c>
      <c r="F909" s="117" t="s">
        <v>743</v>
      </c>
      <c r="G909" s="117" t="s">
        <v>1010</v>
      </c>
      <c r="H909" s="183">
        <v>1030336355</v>
      </c>
      <c r="I909" s="183">
        <v>1030336355</v>
      </c>
      <c r="J909" s="117" t="s">
        <v>50</v>
      </c>
      <c r="K909" s="117" t="s">
        <v>185</v>
      </c>
      <c r="L909" s="117" t="s">
        <v>1732</v>
      </c>
    </row>
    <row r="910" spans="2:12" ht="63.75">
      <c r="B910" s="117">
        <v>81101513</v>
      </c>
      <c r="C910" s="117" t="s">
        <v>1013</v>
      </c>
      <c r="D910" s="117" t="s">
        <v>1785</v>
      </c>
      <c r="E910" s="117" t="s">
        <v>25</v>
      </c>
      <c r="F910" s="117" t="s">
        <v>1733</v>
      </c>
      <c r="G910" s="117" t="s">
        <v>1010</v>
      </c>
      <c r="H910" s="183">
        <v>90000000</v>
      </c>
      <c r="I910" s="183">
        <f aca="true" t="shared" si="17" ref="I910:I941">+H910</f>
        <v>90000000</v>
      </c>
      <c r="J910" s="117" t="s">
        <v>50</v>
      </c>
      <c r="K910" s="117" t="s">
        <v>185</v>
      </c>
      <c r="L910" s="117" t="s">
        <v>1732</v>
      </c>
    </row>
    <row r="911" spans="2:12" ht="51">
      <c r="B911" s="117">
        <v>81101513</v>
      </c>
      <c r="C911" s="117" t="s">
        <v>1009</v>
      </c>
      <c r="D911" s="117" t="s">
        <v>1785</v>
      </c>
      <c r="E911" s="117" t="s">
        <v>1012</v>
      </c>
      <c r="F911" s="117" t="s">
        <v>1733</v>
      </c>
      <c r="G911" s="117" t="s">
        <v>1010</v>
      </c>
      <c r="H911" s="183">
        <v>130000000</v>
      </c>
      <c r="I911" s="183">
        <f t="shared" si="17"/>
        <v>130000000</v>
      </c>
      <c r="J911" s="117" t="s">
        <v>50</v>
      </c>
      <c r="K911" s="117" t="s">
        <v>185</v>
      </c>
      <c r="L911" s="117" t="s">
        <v>1732</v>
      </c>
    </row>
    <row r="912" spans="2:12" ht="51">
      <c r="B912" s="117">
        <v>72121406</v>
      </c>
      <c r="C912" s="117" t="s">
        <v>1036</v>
      </c>
      <c r="D912" s="117" t="s">
        <v>55</v>
      </c>
      <c r="E912" s="117" t="s">
        <v>40</v>
      </c>
      <c r="F912" s="117" t="s">
        <v>21</v>
      </c>
      <c r="G912" s="117" t="s">
        <v>1010</v>
      </c>
      <c r="H912" s="183">
        <v>248215513</v>
      </c>
      <c r="I912" s="183">
        <f t="shared" si="17"/>
        <v>248215513</v>
      </c>
      <c r="J912" s="117" t="s">
        <v>50</v>
      </c>
      <c r="K912" s="117" t="s">
        <v>185</v>
      </c>
      <c r="L912" s="117" t="s">
        <v>1732</v>
      </c>
    </row>
    <row r="913" spans="2:12" ht="63.75">
      <c r="B913" s="117">
        <v>81101513</v>
      </c>
      <c r="C913" s="117" t="s">
        <v>1018</v>
      </c>
      <c r="D913" s="117" t="s">
        <v>1785</v>
      </c>
      <c r="E913" s="117" t="s">
        <v>1019</v>
      </c>
      <c r="F913" s="117" t="s">
        <v>1733</v>
      </c>
      <c r="G913" s="117" t="s">
        <v>1010</v>
      </c>
      <c r="H913" s="183">
        <v>95000000</v>
      </c>
      <c r="I913" s="183">
        <f t="shared" si="17"/>
        <v>95000000</v>
      </c>
      <c r="J913" s="117" t="s">
        <v>50</v>
      </c>
      <c r="K913" s="117" t="s">
        <v>185</v>
      </c>
      <c r="L913" s="117" t="s">
        <v>1732</v>
      </c>
    </row>
    <row r="914" spans="2:12" ht="63.75">
      <c r="B914" s="117">
        <v>72121406</v>
      </c>
      <c r="C914" s="117" t="s">
        <v>1042</v>
      </c>
      <c r="D914" s="117" t="s">
        <v>52</v>
      </c>
      <c r="E914" s="117" t="s">
        <v>40</v>
      </c>
      <c r="F914" s="117" t="s">
        <v>21</v>
      </c>
      <c r="G914" s="117" t="s">
        <v>1731</v>
      </c>
      <c r="H914" s="207">
        <v>252522239</v>
      </c>
      <c r="I914" s="183">
        <f t="shared" si="17"/>
        <v>252522239</v>
      </c>
      <c r="J914" s="117" t="s">
        <v>50</v>
      </c>
      <c r="K914" s="117" t="s">
        <v>185</v>
      </c>
      <c r="L914" s="117" t="s">
        <v>1732</v>
      </c>
    </row>
    <row r="915" spans="2:12" ht="51">
      <c r="B915" s="117">
        <v>72121406</v>
      </c>
      <c r="C915" s="117" t="s">
        <v>1072</v>
      </c>
      <c r="D915" s="117" t="s">
        <v>55</v>
      </c>
      <c r="E915" s="117" t="s">
        <v>1012</v>
      </c>
      <c r="F915" s="117" t="s">
        <v>743</v>
      </c>
      <c r="G915" s="117" t="s">
        <v>1010</v>
      </c>
      <c r="H915" s="183">
        <v>810000000</v>
      </c>
      <c r="I915" s="183">
        <f t="shared" si="17"/>
        <v>810000000</v>
      </c>
      <c r="J915" s="117" t="s">
        <v>50</v>
      </c>
      <c r="K915" s="117" t="s">
        <v>185</v>
      </c>
      <c r="L915" s="117" t="s">
        <v>1732</v>
      </c>
    </row>
    <row r="916" spans="2:12" ht="51">
      <c r="B916" s="117">
        <v>72121406</v>
      </c>
      <c r="C916" s="117" t="s">
        <v>1793</v>
      </c>
      <c r="D916" s="117" t="s">
        <v>55</v>
      </c>
      <c r="E916" s="117" t="s">
        <v>1012</v>
      </c>
      <c r="F916" s="117" t="s">
        <v>743</v>
      </c>
      <c r="G916" s="117" t="s">
        <v>1010</v>
      </c>
      <c r="H916" s="208">
        <v>1198439200</v>
      </c>
      <c r="I916" s="183">
        <f t="shared" si="17"/>
        <v>1198439200</v>
      </c>
      <c r="J916" s="117" t="s">
        <v>50</v>
      </c>
      <c r="K916" s="117" t="s">
        <v>185</v>
      </c>
      <c r="L916" s="117" t="s">
        <v>1732</v>
      </c>
    </row>
    <row r="917" spans="2:12" ht="51">
      <c r="B917" s="117">
        <v>72121406</v>
      </c>
      <c r="C917" s="117" t="s">
        <v>1043</v>
      </c>
      <c r="D917" s="117" t="s">
        <v>55</v>
      </c>
      <c r="E917" s="117" t="s">
        <v>1017</v>
      </c>
      <c r="F917" s="117" t="s">
        <v>743</v>
      </c>
      <c r="G917" s="117" t="s">
        <v>1010</v>
      </c>
      <c r="H917" s="183">
        <v>2536745100</v>
      </c>
      <c r="I917" s="183">
        <f t="shared" si="17"/>
        <v>2536745100</v>
      </c>
      <c r="J917" s="117" t="s">
        <v>50</v>
      </c>
      <c r="K917" s="117" t="s">
        <v>185</v>
      </c>
      <c r="L917" s="117" t="s">
        <v>1732</v>
      </c>
    </row>
    <row r="918" spans="2:12" ht="51">
      <c r="B918" s="117">
        <v>72121406</v>
      </c>
      <c r="C918" s="117" t="s">
        <v>1075</v>
      </c>
      <c r="D918" s="117" t="s">
        <v>55</v>
      </c>
      <c r="E918" s="117" t="s">
        <v>1076</v>
      </c>
      <c r="F918" s="117" t="s">
        <v>21</v>
      </c>
      <c r="G918" s="117" t="s">
        <v>1010</v>
      </c>
      <c r="H918" s="183">
        <v>290000000</v>
      </c>
      <c r="I918" s="183">
        <f t="shared" si="17"/>
        <v>290000000</v>
      </c>
      <c r="J918" s="117" t="s">
        <v>50</v>
      </c>
      <c r="K918" s="117" t="s">
        <v>185</v>
      </c>
      <c r="L918" s="117" t="s">
        <v>1732</v>
      </c>
    </row>
    <row r="919" spans="2:12" ht="89.25">
      <c r="B919" s="117">
        <v>72121406</v>
      </c>
      <c r="C919" s="117" t="s">
        <v>1037</v>
      </c>
      <c r="D919" s="117" t="s">
        <v>52</v>
      </c>
      <c r="E919" s="117" t="s">
        <v>40</v>
      </c>
      <c r="F919" s="117" t="s">
        <v>21</v>
      </c>
      <c r="G919" s="117" t="s">
        <v>1010</v>
      </c>
      <c r="H919" s="183">
        <v>461279572</v>
      </c>
      <c r="I919" s="183">
        <f t="shared" si="17"/>
        <v>461279572</v>
      </c>
      <c r="J919" s="117" t="s">
        <v>50</v>
      </c>
      <c r="K919" s="117" t="s">
        <v>185</v>
      </c>
      <c r="L919" s="117" t="s">
        <v>1732</v>
      </c>
    </row>
    <row r="920" spans="2:12" ht="51">
      <c r="B920" s="117">
        <v>80111620</v>
      </c>
      <c r="C920" s="117" t="s">
        <v>774</v>
      </c>
      <c r="D920" s="117" t="s">
        <v>52</v>
      </c>
      <c r="E920" s="117" t="s">
        <v>11</v>
      </c>
      <c r="F920" s="117" t="s">
        <v>498</v>
      </c>
      <c r="G920" s="117" t="s">
        <v>1790</v>
      </c>
      <c r="H920" s="183">
        <v>2299814400</v>
      </c>
      <c r="I920" s="183">
        <f t="shared" si="17"/>
        <v>2299814400</v>
      </c>
      <c r="J920" s="117" t="s">
        <v>50</v>
      </c>
      <c r="K920" s="117" t="s">
        <v>185</v>
      </c>
      <c r="L920" s="117" t="s">
        <v>1732</v>
      </c>
    </row>
    <row r="921" spans="2:12" ht="51">
      <c r="B921" s="117">
        <v>81101513</v>
      </c>
      <c r="C921" s="117" t="s">
        <v>1011</v>
      </c>
      <c r="D921" s="117" t="s">
        <v>1730</v>
      </c>
      <c r="E921" s="117" t="s">
        <v>1012</v>
      </c>
      <c r="F921" s="117" t="s">
        <v>1733</v>
      </c>
      <c r="G921" s="117" t="s">
        <v>1010</v>
      </c>
      <c r="H921" s="183">
        <v>80000000</v>
      </c>
      <c r="I921" s="183">
        <f t="shared" si="17"/>
        <v>80000000</v>
      </c>
      <c r="J921" s="117" t="s">
        <v>50</v>
      </c>
      <c r="K921" s="117" t="s">
        <v>185</v>
      </c>
      <c r="L921" s="117" t="s">
        <v>1732</v>
      </c>
    </row>
    <row r="922" spans="2:12" ht="51">
      <c r="B922" s="117">
        <v>80131500</v>
      </c>
      <c r="C922" s="117" t="s">
        <v>739</v>
      </c>
      <c r="D922" s="117" t="s">
        <v>60</v>
      </c>
      <c r="E922" s="117" t="s">
        <v>62</v>
      </c>
      <c r="F922" s="117" t="s">
        <v>498</v>
      </c>
      <c r="G922" s="117" t="s">
        <v>495</v>
      </c>
      <c r="H922" s="183">
        <v>34468840</v>
      </c>
      <c r="I922" s="183">
        <f t="shared" si="17"/>
        <v>34468840</v>
      </c>
      <c r="J922" s="117" t="s">
        <v>50</v>
      </c>
      <c r="K922" s="117" t="s">
        <v>185</v>
      </c>
      <c r="L922" s="117" t="s">
        <v>1732</v>
      </c>
    </row>
    <row r="923" spans="2:12" ht="51">
      <c r="B923" s="117">
        <v>86101710</v>
      </c>
      <c r="C923" s="117" t="s">
        <v>1079</v>
      </c>
      <c r="D923" s="117" t="s">
        <v>60</v>
      </c>
      <c r="E923" s="117" t="s">
        <v>68</v>
      </c>
      <c r="F923" s="117" t="s">
        <v>498</v>
      </c>
      <c r="G923" s="117" t="s">
        <v>1077</v>
      </c>
      <c r="H923" s="183">
        <v>700000000</v>
      </c>
      <c r="I923" s="183">
        <f t="shared" si="17"/>
        <v>700000000</v>
      </c>
      <c r="J923" s="117" t="s">
        <v>50</v>
      </c>
      <c r="K923" s="117" t="s">
        <v>185</v>
      </c>
      <c r="L923" s="117" t="s">
        <v>1732</v>
      </c>
    </row>
    <row r="924" spans="2:12" ht="51">
      <c r="B924" s="117">
        <v>86101710</v>
      </c>
      <c r="C924" s="117" t="s">
        <v>1080</v>
      </c>
      <c r="D924" s="117" t="s">
        <v>60</v>
      </c>
      <c r="E924" s="117" t="s">
        <v>68</v>
      </c>
      <c r="F924" s="117" t="s">
        <v>498</v>
      </c>
      <c r="G924" s="117" t="s">
        <v>1794</v>
      </c>
      <c r="H924" s="183">
        <f>1051622400+841961600</f>
        <v>1893584000</v>
      </c>
      <c r="I924" s="183">
        <f t="shared" si="17"/>
        <v>1893584000</v>
      </c>
      <c r="J924" s="117" t="s">
        <v>50</v>
      </c>
      <c r="K924" s="117" t="s">
        <v>185</v>
      </c>
      <c r="L924" s="117" t="s">
        <v>1732</v>
      </c>
    </row>
    <row r="925" spans="2:12" ht="51">
      <c r="B925" s="117" t="s">
        <v>1795</v>
      </c>
      <c r="C925" s="117" t="s">
        <v>1796</v>
      </c>
      <c r="D925" s="117" t="s">
        <v>60</v>
      </c>
      <c r="E925" s="117" t="s">
        <v>61</v>
      </c>
      <c r="F925" s="117" t="s">
        <v>756</v>
      </c>
      <c r="G925" s="36" t="s">
        <v>1077</v>
      </c>
      <c r="H925" s="183">
        <v>1036331280</v>
      </c>
      <c r="I925" s="183">
        <f t="shared" si="17"/>
        <v>1036331280</v>
      </c>
      <c r="J925" s="117" t="s">
        <v>50</v>
      </c>
      <c r="K925" s="117" t="s">
        <v>185</v>
      </c>
      <c r="L925" s="117" t="s">
        <v>1732</v>
      </c>
    </row>
    <row r="926" spans="2:12" ht="51">
      <c r="B926" s="82">
        <v>95121511</v>
      </c>
      <c r="C926" s="36" t="s">
        <v>1797</v>
      </c>
      <c r="D926" s="65" t="s">
        <v>1474</v>
      </c>
      <c r="E926" s="65" t="s">
        <v>1017</v>
      </c>
      <c r="F926" s="117" t="s">
        <v>498</v>
      </c>
      <c r="G926" s="164" t="s">
        <v>495</v>
      </c>
      <c r="H926" s="183">
        <v>2120567770</v>
      </c>
      <c r="I926" s="183">
        <f t="shared" si="17"/>
        <v>2120567770</v>
      </c>
      <c r="J926" s="117" t="s">
        <v>50</v>
      </c>
      <c r="K926" s="117" t="s">
        <v>185</v>
      </c>
      <c r="L926" s="117" t="s">
        <v>1732</v>
      </c>
    </row>
    <row r="927" spans="2:12" ht="51">
      <c r="B927" s="117" t="s">
        <v>1798</v>
      </c>
      <c r="C927" s="156" t="s">
        <v>1799</v>
      </c>
      <c r="D927" s="117" t="s">
        <v>1394</v>
      </c>
      <c r="E927" s="65" t="s">
        <v>1017</v>
      </c>
      <c r="F927" s="117" t="s">
        <v>498</v>
      </c>
      <c r="G927" s="117" t="s">
        <v>495</v>
      </c>
      <c r="H927" s="183">
        <f>2564824017+2289000000</f>
        <v>4853824017</v>
      </c>
      <c r="I927" s="183">
        <f t="shared" si="17"/>
        <v>4853824017</v>
      </c>
      <c r="J927" s="117" t="s">
        <v>50</v>
      </c>
      <c r="K927" s="117" t="s">
        <v>185</v>
      </c>
      <c r="L927" s="117" t="s">
        <v>1732</v>
      </c>
    </row>
    <row r="928" spans="2:12" ht="51">
      <c r="B928" s="156">
        <v>72121406</v>
      </c>
      <c r="C928" s="156" t="s">
        <v>1800</v>
      </c>
      <c r="D928" s="156" t="s">
        <v>324</v>
      </c>
      <c r="E928" s="156" t="s">
        <v>1019</v>
      </c>
      <c r="F928" s="117" t="s">
        <v>498</v>
      </c>
      <c r="G928" s="117" t="s">
        <v>1801</v>
      </c>
      <c r="H928" s="185">
        <f>409879400+3000000000+1506356842+313642436+3929570596+726933348</f>
        <v>9886382622</v>
      </c>
      <c r="I928" s="183">
        <f t="shared" si="17"/>
        <v>9886382622</v>
      </c>
      <c r="J928" s="117" t="s">
        <v>50</v>
      </c>
      <c r="K928" s="156" t="s">
        <v>185</v>
      </c>
      <c r="L928" s="117" t="s">
        <v>1732</v>
      </c>
    </row>
    <row r="929" spans="2:12" ht="114.75">
      <c r="B929" s="117">
        <v>72121406</v>
      </c>
      <c r="C929" s="117" t="s">
        <v>1802</v>
      </c>
      <c r="D929" s="117" t="s">
        <v>55</v>
      </c>
      <c r="E929" s="117" t="s">
        <v>1049</v>
      </c>
      <c r="F929" s="117" t="s">
        <v>756</v>
      </c>
      <c r="G929" s="117" t="s">
        <v>1010</v>
      </c>
      <c r="H929" s="183">
        <v>2506000000</v>
      </c>
      <c r="I929" s="183">
        <f t="shared" si="17"/>
        <v>2506000000</v>
      </c>
      <c r="J929" s="117" t="s">
        <v>50</v>
      </c>
      <c r="K929" s="117" t="s">
        <v>185</v>
      </c>
      <c r="L929" s="117" t="s">
        <v>1732</v>
      </c>
    </row>
    <row r="930" spans="2:12" ht="114.75">
      <c r="B930" s="117">
        <v>72121406</v>
      </c>
      <c r="C930" s="117" t="s">
        <v>1051</v>
      </c>
      <c r="D930" s="117" t="s">
        <v>55</v>
      </c>
      <c r="E930" s="117" t="s">
        <v>1049</v>
      </c>
      <c r="F930" s="117" t="s">
        <v>756</v>
      </c>
      <c r="G930" s="117" t="s">
        <v>1010</v>
      </c>
      <c r="H930" s="183">
        <v>3256000000</v>
      </c>
      <c r="I930" s="183">
        <f t="shared" si="17"/>
        <v>3256000000</v>
      </c>
      <c r="J930" s="117" t="s">
        <v>50</v>
      </c>
      <c r="K930" s="117" t="s">
        <v>185</v>
      </c>
      <c r="L930" s="117" t="s">
        <v>1732</v>
      </c>
    </row>
    <row r="931" spans="2:12" ht="51">
      <c r="B931" s="117">
        <v>86101700</v>
      </c>
      <c r="C931" s="117" t="s">
        <v>1803</v>
      </c>
      <c r="D931" s="117" t="s">
        <v>55</v>
      </c>
      <c r="E931" s="117" t="s">
        <v>62</v>
      </c>
      <c r="F931" s="117" t="s">
        <v>498</v>
      </c>
      <c r="G931" s="117" t="s">
        <v>495</v>
      </c>
      <c r="H931" s="183">
        <v>2122338534</v>
      </c>
      <c r="I931" s="183">
        <f t="shared" si="17"/>
        <v>2122338534</v>
      </c>
      <c r="J931" s="117" t="s">
        <v>50</v>
      </c>
      <c r="K931" s="117" t="s">
        <v>185</v>
      </c>
      <c r="L931" s="117" t="s">
        <v>1732</v>
      </c>
    </row>
    <row r="932" spans="2:12" ht="51">
      <c r="B932" s="117">
        <v>86101700</v>
      </c>
      <c r="C932" s="117" t="s">
        <v>759</v>
      </c>
      <c r="D932" s="117" t="s">
        <v>55</v>
      </c>
      <c r="E932" s="117" t="s">
        <v>62</v>
      </c>
      <c r="F932" s="117" t="s">
        <v>498</v>
      </c>
      <c r="G932" s="117" t="s">
        <v>495</v>
      </c>
      <c r="H932" s="183">
        <v>578558957</v>
      </c>
      <c r="I932" s="183">
        <f t="shared" si="17"/>
        <v>578558957</v>
      </c>
      <c r="J932" s="117" t="s">
        <v>50</v>
      </c>
      <c r="K932" s="117" t="s">
        <v>185</v>
      </c>
      <c r="L932" s="117" t="s">
        <v>1732</v>
      </c>
    </row>
    <row r="933" spans="2:12" ht="51">
      <c r="B933" s="117">
        <v>86101700</v>
      </c>
      <c r="C933" s="117" t="s">
        <v>760</v>
      </c>
      <c r="D933" s="117" t="s">
        <v>55</v>
      </c>
      <c r="E933" s="117" t="s">
        <v>62</v>
      </c>
      <c r="F933" s="117" t="s">
        <v>498</v>
      </c>
      <c r="G933" s="117" t="s">
        <v>495</v>
      </c>
      <c r="H933" s="183">
        <v>674790560</v>
      </c>
      <c r="I933" s="183">
        <f t="shared" si="17"/>
        <v>674790560</v>
      </c>
      <c r="J933" s="117" t="s">
        <v>50</v>
      </c>
      <c r="K933" s="117" t="s">
        <v>185</v>
      </c>
      <c r="L933" s="117" t="s">
        <v>1732</v>
      </c>
    </row>
    <row r="934" spans="2:12" ht="140.25">
      <c r="B934" s="117" t="s">
        <v>1804</v>
      </c>
      <c r="C934" s="117" t="s">
        <v>1805</v>
      </c>
      <c r="D934" s="117" t="s">
        <v>60</v>
      </c>
      <c r="E934" s="117" t="s">
        <v>18</v>
      </c>
      <c r="F934" s="117" t="s">
        <v>21</v>
      </c>
      <c r="G934" s="117" t="s">
        <v>144</v>
      </c>
      <c r="H934" s="183">
        <v>10707829891</v>
      </c>
      <c r="I934" s="183">
        <f t="shared" si="17"/>
        <v>10707829891</v>
      </c>
      <c r="J934" s="117" t="s">
        <v>50</v>
      </c>
      <c r="K934" s="117" t="s">
        <v>185</v>
      </c>
      <c r="L934" s="117" t="s">
        <v>1732</v>
      </c>
    </row>
    <row r="935" spans="2:12" ht="76.5">
      <c r="B935" s="117">
        <v>72121406</v>
      </c>
      <c r="C935" s="117" t="s">
        <v>1806</v>
      </c>
      <c r="D935" s="117" t="s">
        <v>55</v>
      </c>
      <c r="E935" s="117" t="s">
        <v>1012</v>
      </c>
      <c r="F935" s="117" t="s">
        <v>756</v>
      </c>
      <c r="G935" s="117" t="s">
        <v>1807</v>
      </c>
      <c r="H935" s="183">
        <v>407326305</v>
      </c>
      <c r="I935" s="183">
        <f t="shared" si="17"/>
        <v>407326305</v>
      </c>
      <c r="J935" s="117" t="s">
        <v>50</v>
      </c>
      <c r="K935" s="117" t="s">
        <v>185</v>
      </c>
      <c r="L935" s="117" t="s">
        <v>1732</v>
      </c>
    </row>
    <row r="936" spans="2:12" ht="127.5">
      <c r="B936" s="117">
        <v>72121406</v>
      </c>
      <c r="C936" s="117" t="s">
        <v>1808</v>
      </c>
      <c r="D936" s="117" t="s">
        <v>55</v>
      </c>
      <c r="E936" s="117" t="s">
        <v>1039</v>
      </c>
      <c r="F936" s="117" t="s">
        <v>756</v>
      </c>
      <c r="G936" s="117" t="s">
        <v>1010</v>
      </c>
      <c r="H936" s="183">
        <v>1216865139</v>
      </c>
      <c r="I936" s="183">
        <f t="shared" si="17"/>
        <v>1216865139</v>
      </c>
      <c r="J936" s="117" t="s">
        <v>50</v>
      </c>
      <c r="K936" s="117" t="s">
        <v>185</v>
      </c>
      <c r="L936" s="117" t="s">
        <v>1732</v>
      </c>
    </row>
    <row r="937" spans="2:12" ht="63.75">
      <c r="B937" s="117">
        <v>72121406</v>
      </c>
      <c r="C937" s="117" t="s">
        <v>1066</v>
      </c>
      <c r="D937" s="117" t="s">
        <v>55</v>
      </c>
      <c r="E937" s="117" t="s">
        <v>1012</v>
      </c>
      <c r="F937" s="117" t="s">
        <v>743</v>
      </c>
      <c r="G937" s="117" t="s">
        <v>1010</v>
      </c>
      <c r="H937" s="183">
        <v>955265783</v>
      </c>
      <c r="I937" s="183">
        <f t="shared" si="17"/>
        <v>955265783</v>
      </c>
      <c r="J937" s="117" t="s">
        <v>50</v>
      </c>
      <c r="K937" s="117" t="s">
        <v>185</v>
      </c>
      <c r="L937" s="117" t="s">
        <v>1732</v>
      </c>
    </row>
    <row r="938" spans="2:12" ht="63.75">
      <c r="B938" s="117">
        <v>80111620</v>
      </c>
      <c r="C938" s="117" t="s">
        <v>771</v>
      </c>
      <c r="D938" s="117" t="s">
        <v>55</v>
      </c>
      <c r="E938" s="117" t="s">
        <v>138</v>
      </c>
      <c r="F938" s="117" t="s">
        <v>498</v>
      </c>
      <c r="G938" s="117" t="s">
        <v>495</v>
      </c>
      <c r="H938" s="183">
        <v>1500000000</v>
      </c>
      <c r="I938" s="183">
        <f t="shared" si="17"/>
        <v>1500000000</v>
      </c>
      <c r="J938" s="117" t="s">
        <v>50</v>
      </c>
      <c r="K938" s="117" t="s">
        <v>185</v>
      </c>
      <c r="L938" s="117" t="s">
        <v>1732</v>
      </c>
    </row>
    <row r="939" spans="2:12" ht="102">
      <c r="B939" s="117">
        <v>72121406</v>
      </c>
      <c r="C939" s="117" t="s">
        <v>1050</v>
      </c>
      <c r="D939" s="117" t="s">
        <v>55</v>
      </c>
      <c r="E939" s="117" t="s">
        <v>1049</v>
      </c>
      <c r="F939" s="117" t="s">
        <v>756</v>
      </c>
      <c r="G939" s="117" t="s">
        <v>1010</v>
      </c>
      <c r="H939" s="183">
        <v>3131000000</v>
      </c>
      <c r="I939" s="183">
        <f t="shared" si="17"/>
        <v>3131000000</v>
      </c>
      <c r="J939" s="117" t="s">
        <v>50</v>
      </c>
      <c r="K939" s="117" t="s">
        <v>185</v>
      </c>
      <c r="L939" s="117" t="s">
        <v>1732</v>
      </c>
    </row>
    <row r="940" spans="2:12" ht="89.25">
      <c r="B940" s="117">
        <v>72121406</v>
      </c>
      <c r="C940" s="117" t="s">
        <v>1038</v>
      </c>
      <c r="D940" s="117" t="s">
        <v>55</v>
      </c>
      <c r="E940" s="117" t="s">
        <v>1039</v>
      </c>
      <c r="F940" s="117" t="s">
        <v>756</v>
      </c>
      <c r="G940" s="117" t="s">
        <v>1731</v>
      </c>
      <c r="H940" s="183">
        <f>965496816+105335995</f>
        <v>1070832811</v>
      </c>
      <c r="I940" s="183">
        <f t="shared" si="17"/>
        <v>1070832811</v>
      </c>
      <c r="J940" s="117" t="s">
        <v>50</v>
      </c>
      <c r="K940" s="117" t="s">
        <v>185</v>
      </c>
      <c r="L940" s="117" t="s">
        <v>1732</v>
      </c>
    </row>
    <row r="941" spans="2:12" ht="51">
      <c r="B941" s="117">
        <v>86101710</v>
      </c>
      <c r="C941" s="117" t="s">
        <v>1809</v>
      </c>
      <c r="D941" s="117" t="s">
        <v>55</v>
      </c>
      <c r="E941" s="117" t="s">
        <v>1081</v>
      </c>
      <c r="F941" s="117" t="s">
        <v>498</v>
      </c>
      <c r="G941" s="117" t="s">
        <v>495</v>
      </c>
      <c r="H941" s="183">
        <v>2811876000</v>
      </c>
      <c r="I941" s="183">
        <f t="shared" si="17"/>
        <v>2811876000</v>
      </c>
      <c r="J941" s="117" t="s">
        <v>50</v>
      </c>
      <c r="K941" s="117" t="s">
        <v>185</v>
      </c>
      <c r="L941" s="117" t="s">
        <v>1732</v>
      </c>
    </row>
    <row r="942" spans="2:12" ht="76.5">
      <c r="B942" s="82">
        <v>60102100</v>
      </c>
      <c r="C942" s="117" t="s">
        <v>1082</v>
      </c>
      <c r="D942" s="117" t="s">
        <v>55</v>
      </c>
      <c r="E942" s="117" t="s">
        <v>762</v>
      </c>
      <c r="F942" s="117" t="s">
        <v>498</v>
      </c>
      <c r="G942" s="117" t="s">
        <v>1810</v>
      </c>
      <c r="H942" s="183">
        <v>109020000</v>
      </c>
      <c r="I942" s="183">
        <v>109020000</v>
      </c>
      <c r="J942" s="117" t="s">
        <v>50</v>
      </c>
      <c r="K942" s="117" t="s">
        <v>185</v>
      </c>
      <c r="L942" s="117" t="s">
        <v>1732</v>
      </c>
    </row>
    <row r="943" spans="2:12" ht="51">
      <c r="B943" s="117">
        <v>86101700</v>
      </c>
      <c r="C943" s="117" t="s">
        <v>758</v>
      </c>
      <c r="D943" s="117" t="s">
        <v>55</v>
      </c>
      <c r="E943" s="117" t="s">
        <v>62</v>
      </c>
      <c r="F943" s="117" t="s">
        <v>498</v>
      </c>
      <c r="G943" s="117" t="s">
        <v>495</v>
      </c>
      <c r="H943" s="183">
        <v>412160243</v>
      </c>
      <c r="I943" s="183">
        <f>+H943</f>
        <v>412160243</v>
      </c>
      <c r="J943" s="117" t="s">
        <v>50</v>
      </c>
      <c r="K943" s="117" t="s">
        <v>185</v>
      </c>
      <c r="L943" s="117" t="s">
        <v>1732</v>
      </c>
    </row>
    <row r="944" spans="2:12" ht="51">
      <c r="B944" s="117">
        <v>72121406</v>
      </c>
      <c r="C944" s="117" t="s">
        <v>1811</v>
      </c>
      <c r="D944" s="117" t="s">
        <v>55</v>
      </c>
      <c r="E944" s="117" t="s">
        <v>1019</v>
      </c>
      <c r="F944" s="117" t="s">
        <v>743</v>
      </c>
      <c r="G944" s="117" t="s">
        <v>1010</v>
      </c>
      <c r="H944" s="183">
        <v>3132000000</v>
      </c>
      <c r="I944" s="183">
        <f>+H944</f>
        <v>3132000000</v>
      </c>
      <c r="J944" s="117" t="s">
        <v>50</v>
      </c>
      <c r="K944" s="117" t="s">
        <v>185</v>
      </c>
      <c r="L944" s="117" t="s">
        <v>1732</v>
      </c>
    </row>
    <row r="945" spans="2:12" ht="63.75">
      <c r="B945" s="117">
        <v>72121406</v>
      </c>
      <c r="C945" s="117" t="s">
        <v>1014</v>
      </c>
      <c r="D945" s="117" t="s">
        <v>1812</v>
      </c>
      <c r="E945" s="117" t="s">
        <v>1015</v>
      </c>
      <c r="F945" s="117" t="s">
        <v>1733</v>
      </c>
      <c r="G945" s="117" t="s">
        <v>1736</v>
      </c>
      <c r="H945" s="183">
        <v>190277816</v>
      </c>
      <c r="I945" s="183">
        <f>+H945</f>
        <v>190277816</v>
      </c>
      <c r="J945" s="117" t="s">
        <v>50</v>
      </c>
      <c r="K945" s="117" t="s">
        <v>185</v>
      </c>
      <c r="L945" s="117" t="s">
        <v>1732</v>
      </c>
    </row>
    <row r="946" spans="2:12" ht="51">
      <c r="B946" s="117">
        <v>72121406</v>
      </c>
      <c r="C946" s="117" t="s">
        <v>1813</v>
      </c>
      <c r="D946" s="117" t="s">
        <v>55</v>
      </c>
      <c r="E946" s="117" t="s">
        <v>1054</v>
      </c>
      <c r="F946" s="117" t="s">
        <v>743</v>
      </c>
      <c r="G946" s="117" t="s">
        <v>1010</v>
      </c>
      <c r="H946" s="183">
        <v>680000000</v>
      </c>
      <c r="I946" s="183">
        <f>+H946</f>
        <v>680000000</v>
      </c>
      <c r="J946" s="117" t="s">
        <v>50</v>
      </c>
      <c r="K946" s="117" t="s">
        <v>185</v>
      </c>
      <c r="L946" s="117" t="s">
        <v>1732</v>
      </c>
    </row>
    <row r="947" spans="2:12" ht="76.5">
      <c r="B947" s="117">
        <v>86101710</v>
      </c>
      <c r="C947" s="117" t="s">
        <v>1814</v>
      </c>
      <c r="D947" s="117" t="s">
        <v>46</v>
      </c>
      <c r="E947" s="117" t="s">
        <v>61</v>
      </c>
      <c r="F947" s="117" t="s">
        <v>498</v>
      </c>
      <c r="G947" s="117" t="s">
        <v>1010</v>
      </c>
      <c r="H947" s="183">
        <v>4130000000</v>
      </c>
      <c r="I947" s="183">
        <f>+H947</f>
        <v>4130000000</v>
      </c>
      <c r="J947" s="117" t="s">
        <v>50</v>
      </c>
      <c r="K947" s="117" t="s">
        <v>185</v>
      </c>
      <c r="L947" s="117" t="s">
        <v>1732</v>
      </c>
    </row>
    <row r="948" spans="2:12" ht="89.25">
      <c r="B948" s="117" t="s">
        <v>2717</v>
      </c>
      <c r="C948" s="117" t="s">
        <v>1815</v>
      </c>
      <c r="D948" s="117" t="s">
        <v>46</v>
      </c>
      <c r="E948" s="117" t="s">
        <v>306</v>
      </c>
      <c r="F948" s="117" t="s">
        <v>498</v>
      </c>
      <c r="G948" s="117" t="s">
        <v>146</v>
      </c>
      <c r="H948" s="183">
        <v>569790545</v>
      </c>
      <c r="I948" s="183">
        <v>569790545</v>
      </c>
      <c r="J948" s="117" t="s">
        <v>50</v>
      </c>
      <c r="K948" s="117" t="s">
        <v>185</v>
      </c>
      <c r="L948" s="117" t="s">
        <v>1732</v>
      </c>
    </row>
    <row r="949" spans="2:12" ht="51">
      <c r="B949" s="117">
        <v>72121406</v>
      </c>
      <c r="C949" s="117" t="s">
        <v>1816</v>
      </c>
      <c r="D949" s="117" t="s">
        <v>46</v>
      </c>
      <c r="E949" s="117" t="s">
        <v>1049</v>
      </c>
      <c r="F949" s="117" t="s">
        <v>756</v>
      </c>
      <c r="G949" s="117" t="s">
        <v>1817</v>
      </c>
      <c r="H949" s="183">
        <v>2000000000</v>
      </c>
      <c r="I949" s="183">
        <f>+H949</f>
        <v>2000000000</v>
      </c>
      <c r="J949" s="117" t="s">
        <v>50</v>
      </c>
      <c r="K949" s="117" t="s">
        <v>185</v>
      </c>
      <c r="L949" s="117" t="s">
        <v>1732</v>
      </c>
    </row>
    <row r="950" spans="2:12" ht="51">
      <c r="B950" s="82">
        <v>81141601</v>
      </c>
      <c r="C950" s="117" t="s">
        <v>764</v>
      </c>
      <c r="D950" s="117" t="s">
        <v>55</v>
      </c>
      <c r="E950" s="117" t="s">
        <v>62</v>
      </c>
      <c r="F950" s="117" t="s">
        <v>498</v>
      </c>
      <c r="G950" s="117" t="s">
        <v>495</v>
      </c>
      <c r="H950" s="183">
        <v>1800000000</v>
      </c>
      <c r="I950" s="183">
        <v>1800000000</v>
      </c>
      <c r="J950" s="117" t="s">
        <v>50</v>
      </c>
      <c r="K950" s="117" t="s">
        <v>185</v>
      </c>
      <c r="L950" s="117" t="s">
        <v>1732</v>
      </c>
    </row>
    <row r="951" spans="2:12" ht="51">
      <c r="B951" s="82">
        <v>72121406</v>
      </c>
      <c r="C951" s="117" t="s">
        <v>1818</v>
      </c>
      <c r="D951" s="117" t="s">
        <v>46</v>
      </c>
      <c r="E951" s="117" t="s">
        <v>61</v>
      </c>
      <c r="F951" s="117" t="s">
        <v>756</v>
      </c>
      <c r="G951" s="117" t="s">
        <v>763</v>
      </c>
      <c r="H951" s="183">
        <v>2000000000</v>
      </c>
      <c r="I951" s="183">
        <v>2000000000</v>
      </c>
      <c r="J951" s="117" t="s">
        <v>50</v>
      </c>
      <c r="K951" s="117" t="s">
        <v>185</v>
      </c>
      <c r="L951" s="117" t="s">
        <v>1732</v>
      </c>
    </row>
    <row r="952" spans="2:12" ht="51">
      <c r="B952" s="117">
        <v>81101513</v>
      </c>
      <c r="C952" s="117" t="s">
        <v>1016</v>
      </c>
      <c r="D952" s="117" t="s">
        <v>1730</v>
      </c>
      <c r="E952" s="117" t="s">
        <v>1017</v>
      </c>
      <c r="F952" s="117" t="s">
        <v>1733</v>
      </c>
      <c r="G952" s="117" t="s">
        <v>1010</v>
      </c>
      <c r="H952" s="183">
        <v>130000000</v>
      </c>
      <c r="I952" s="183">
        <f>+H952</f>
        <v>130000000</v>
      </c>
      <c r="J952" s="117" t="s">
        <v>50</v>
      </c>
      <c r="K952" s="117" t="s">
        <v>185</v>
      </c>
      <c r="L952" s="117" t="s">
        <v>1732</v>
      </c>
    </row>
    <row r="953" spans="2:12" ht="51">
      <c r="B953" s="117" t="s">
        <v>1795</v>
      </c>
      <c r="C953" s="117" t="s">
        <v>1819</v>
      </c>
      <c r="D953" s="117" t="s">
        <v>46</v>
      </c>
      <c r="E953" s="117" t="s">
        <v>61</v>
      </c>
      <c r="F953" s="117" t="s">
        <v>756</v>
      </c>
      <c r="G953" s="117" t="s">
        <v>1010</v>
      </c>
      <c r="H953" s="183">
        <v>150000000</v>
      </c>
      <c r="I953" s="183">
        <v>150000000</v>
      </c>
      <c r="J953" s="117" t="s">
        <v>50</v>
      </c>
      <c r="K953" s="117" t="s">
        <v>185</v>
      </c>
      <c r="L953" s="117" t="s">
        <v>1732</v>
      </c>
    </row>
    <row r="954" spans="2:12" ht="51">
      <c r="B954" s="117" t="s">
        <v>1795</v>
      </c>
      <c r="C954" s="117" t="s">
        <v>1820</v>
      </c>
      <c r="D954" s="117" t="s">
        <v>46</v>
      </c>
      <c r="E954" s="117" t="s">
        <v>61</v>
      </c>
      <c r="F954" s="117" t="s">
        <v>756</v>
      </c>
      <c r="G954" s="117" t="s">
        <v>1010</v>
      </c>
      <c r="H954" s="183">
        <v>50000000</v>
      </c>
      <c r="I954" s="183">
        <v>50000000</v>
      </c>
      <c r="J954" s="117" t="s">
        <v>50</v>
      </c>
      <c r="K954" s="117" t="s">
        <v>185</v>
      </c>
      <c r="L954" s="117" t="s">
        <v>1732</v>
      </c>
    </row>
    <row r="955" spans="2:12" ht="51">
      <c r="B955" s="117" t="s">
        <v>1795</v>
      </c>
      <c r="C955" s="117" t="s">
        <v>1821</v>
      </c>
      <c r="D955" s="117" t="s">
        <v>46</v>
      </c>
      <c r="E955" s="117" t="s">
        <v>61</v>
      </c>
      <c r="F955" s="117" t="s">
        <v>756</v>
      </c>
      <c r="G955" s="117" t="s">
        <v>1010</v>
      </c>
      <c r="H955" s="183">
        <v>80000000</v>
      </c>
      <c r="I955" s="183">
        <v>80000000</v>
      </c>
      <c r="J955" s="117" t="s">
        <v>50</v>
      </c>
      <c r="K955" s="117" t="s">
        <v>185</v>
      </c>
      <c r="L955" s="117" t="s">
        <v>1732</v>
      </c>
    </row>
    <row r="956" spans="2:12" ht="51">
      <c r="B956" s="117" t="s">
        <v>1795</v>
      </c>
      <c r="C956" s="117" t="s">
        <v>1822</v>
      </c>
      <c r="D956" s="117" t="s">
        <v>46</v>
      </c>
      <c r="E956" s="117" t="s">
        <v>61</v>
      </c>
      <c r="F956" s="117" t="s">
        <v>756</v>
      </c>
      <c r="G956" s="117" t="s">
        <v>1010</v>
      </c>
      <c r="H956" s="183">
        <v>48000000</v>
      </c>
      <c r="I956" s="183">
        <v>48000000</v>
      </c>
      <c r="J956" s="117" t="s">
        <v>50</v>
      </c>
      <c r="K956" s="117" t="s">
        <v>185</v>
      </c>
      <c r="L956" s="117" t="s">
        <v>1732</v>
      </c>
    </row>
    <row r="957" spans="2:12" ht="51">
      <c r="B957" s="117" t="s">
        <v>1795</v>
      </c>
      <c r="C957" s="117" t="s">
        <v>1823</v>
      </c>
      <c r="D957" s="117" t="s">
        <v>46</v>
      </c>
      <c r="E957" s="117" t="s">
        <v>61</v>
      </c>
      <c r="F957" s="117" t="s">
        <v>756</v>
      </c>
      <c r="G957" s="117" t="s">
        <v>1010</v>
      </c>
      <c r="H957" s="183">
        <v>20000000</v>
      </c>
      <c r="I957" s="183">
        <v>20000000</v>
      </c>
      <c r="J957" s="117" t="s">
        <v>50</v>
      </c>
      <c r="K957" s="117" t="s">
        <v>185</v>
      </c>
      <c r="L957" s="117" t="s">
        <v>1732</v>
      </c>
    </row>
    <row r="958" spans="2:12" ht="51">
      <c r="B958" s="117" t="s">
        <v>1795</v>
      </c>
      <c r="C958" s="117" t="s">
        <v>1824</v>
      </c>
      <c r="D958" s="117" t="s">
        <v>46</v>
      </c>
      <c r="E958" s="117" t="s">
        <v>61</v>
      </c>
      <c r="F958" s="117" t="s">
        <v>756</v>
      </c>
      <c r="G958" s="117" t="s">
        <v>1010</v>
      </c>
      <c r="H958" s="183">
        <v>200000000</v>
      </c>
      <c r="I958" s="183">
        <v>200000000</v>
      </c>
      <c r="J958" s="117" t="s">
        <v>50</v>
      </c>
      <c r="K958" s="117" t="s">
        <v>185</v>
      </c>
      <c r="L958" s="117" t="s">
        <v>1732</v>
      </c>
    </row>
    <row r="959" spans="2:12" ht="51">
      <c r="B959" s="117" t="s">
        <v>1795</v>
      </c>
      <c r="C959" s="117" t="s">
        <v>1825</v>
      </c>
      <c r="D959" s="117" t="s">
        <v>46</v>
      </c>
      <c r="E959" s="117" t="s">
        <v>61</v>
      </c>
      <c r="F959" s="117" t="s">
        <v>756</v>
      </c>
      <c r="G959" s="117" t="s">
        <v>1010</v>
      </c>
      <c r="H959" s="183">
        <v>65000000</v>
      </c>
      <c r="I959" s="183">
        <v>65000000</v>
      </c>
      <c r="J959" s="117" t="s">
        <v>50</v>
      </c>
      <c r="K959" s="117" t="s">
        <v>185</v>
      </c>
      <c r="L959" s="117" t="s">
        <v>1732</v>
      </c>
    </row>
    <row r="960" spans="2:12" ht="51">
      <c r="B960" s="117" t="s">
        <v>1795</v>
      </c>
      <c r="C960" s="117" t="s">
        <v>1826</v>
      </c>
      <c r="D960" s="117" t="s">
        <v>46</v>
      </c>
      <c r="E960" s="117" t="s">
        <v>61</v>
      </c>
      <c r="F960" s="117" t="s">
        <v>756</v>
      </c>
      <c r="G960" s="117" t="s">
        <v>1010</v>
      </c>
      <c r="H960" s="183">
        <v>150000000</v>
      </c>
      <c r="I960" s="183">
        <v>150000000</v>
      </c>
      <c r="J960" s="117" t="s">
        <v>50</v>
      </c>
      <c r="K960" s="117" t="s">
        <v>185</v>
      </c>
      <c r="L960" s="117" t="s">
        <v>1732</v>
      </c>
    </row>
    <row r="961" spans="2:12" ht="51">
      <c r="B961" s="117" t="s">
        <v>1795</v>
      </c>
      <c r="C961" s="117" t="s">
        <v>1827</v>
      </c>
      <c r="D961" s="117" t="s">
        <v>46</v>
      </c>
      <c r="E961" s="117" t="s">
        <v>61</v>
      </c>
      <c r="F961" s="117" t="s">
        <v>756</v>
      </c>
      <c r="G961" s="117" t="s">
        <v>1010</v>
      </c>
      <c r="H961" s="183">
        <v>40000000</v>
      </c>
      <c r="I961" s="183">
        <v>40000000</v>
      </c>
      <c r="J961" s="117" t="s">
        <v>50</v>
      </c>
      <c r="K961" s="117" t="s">
        <v>185</v>
      </c>
      <c r="L961" s="117" t="s">
        <v>1732</v>
      </c>
    </row>
    <row r="962" spans="2:12" ht="51">
      <c r="B962" s="117" t="s">
        <v>1795</v>
      </c>
      <c r="C962" s="117" t="s">
        <v>1828</v>
      </c>
      <c r="D962" s="117" t="s">
        <v>46</v>
      </c>
      <c r="E962" s="117" t="s">
        <v>61</v>
      </c>
      <c r="F962" s="117" t="s">
        <v>756</v>
      </c>
      <c r="G962" s="117" t="s">
        <v>1010</v>
      </c>
      <c r="H962" s="183">
        <v>100000000</v>
      </c>
      <c r="I962" s="183">
        <v>100000000</v>
      </c>
      <c r="J962" s="117" t="s">
        <v>50</v>
      </c>
      <c r="K962" s="117" t="s">
        <v>185</v>
      </c>
      <c r="L962" s="117" t="s">
        <v>1732</v>
      </c>
    </row>
    <row r="963" spans="2:12" ht="51">
      <c r="B963" s="117">
        <v>72121406</v>
      </c>
      <c r="C963" s="117" t="s">
        <v>1065</v>
      </c>
      <c r="D963" s="117" t="s">
        <v>55</v>
      </c>
      <c r="E963" s="117" t="s">
        <v>270</v>
      </c>
      <c r="F963" s="117" t="s">
        <v>743</v>
      </c>
      <c r="G963" s="117" t="s">
        <v>1010</v>
      </c>
      <c r="H963" s="207">
        <v>915191896</v>
      </c>
      <c r="I963" s="183">
        <f>+H963</f>
        <v>915191896</v>
      </c>
      <c r="J963" s="117" t="s">
        <v>50</v>
      </c>
      <c r="K963" s="117" t="s">
        <v>185</v>
      </c>
      <c r="L963" s="117" t="s">
        <v>1732</v>
      </c>
    </row>
    <row r="964" spans="2:12" ht="51">
      <c r="B964" s="117" t="s">
        <v>1795</v>
      </c>
      <c r="C964" s="117" t="s">
        <v>1829</v>
      </c>
      <c r="D964" s="117" t="s">
        <v>46</v>
      </c>
      <c r="E964" s="117" t="s">
        <v>61</v>
      </c>
      <c r="F964" s="117" t="s">
        <v>756</v>
      </c>
      <c r="G964" s="117" t="s">
        <v>1010</v>
      </c>
      <c r="H964" s="183">
        <v>30000000</v>
      </c>
      <c r="I964" s="183">
        <v>30000000</v>
      </c>
      <c r="J964" s="117" t="s">
        <v>50</v>
      </c>
      <c r="K964" s="117" t="s">
        <v>185</v>
      </c>
      <c r="L964" s="117" t="s">
        <v>1732</v>
      </c>
    </row>
    <row r="965" spans="2:12" ht="51">
      <c r="B965" s="117" t="s">
        <v>1795</v>
      </c>
      <c r="C965" s="117" t="s">
        <v>1830</v>
      </c>
      <c r="D965" s="117" t="s">
        <v>46</v>
      </c>
      <c r="E965" s="117" t="s">
        <v>61</v>
      </c>
      <c r="F965" s="117" t="s">
        <v>756</v>
      </c>
      <c r="G965" s="117" t="s">
        <v>1010</v>
      </c>
      <c r="H965" s="183">
        <v>85000000</v>
      </c>
      <c r="I965" s="183">
        <v>85000000</v>
      </c>
      <c r="J965" s="117" t="s">
        <v>50</v>
      </c>
      <c r="K965" s="117" t="s">
        <v>185</v>
      </c>
      <c r="L965" s="117" t="s">
        <v>1732</v>
      </c>
    </row>
    <row r="966" spans="2:12" ht="51">
      <c r="B966" s="117" t="s">
        <v>1795</v>
      </c>
      <c r="C966" s="117" t="s">
        <v>1831</v>
      </c>
      <c r="D966" s="117" t="s">
        <v>46</v>
      </c>
      <c r="E966" s="117" t="s">
        <v>61</v>
      </c>
      <c r="F966" s="117" t="s">
        <v>756</v>
      </c>
      <c r="G966" s="117" t="s">
        <v>1010</v>
      </c>
      <c r="H966" s="183">
        <v>140000000</v>
      </c>
      <c r="I966" s="183">
        <v>140000000</v>
      </c>
      <c r="J966" s="117" t="s">
        <v>50</v>
      </c>
      <c r="K966" s="117" t="s">
        <v>185</v>
      </c>
      <c r="L966" s="117" t="s">
        <v>1732</v>
      </c>
    </row>
    <row r="967" spans="2:12" ht="51">
      <c r="B967" s="117" t="s">
        <v>1795</v>
      </c>
      <c r="C967" s="117" t="s">
        <v>1832</v>
      </c>
      <c r="D967" s="117" t="s">
        <v>46</v>
      </c>
      <c r="E967" s="117" t="s">
        <v>61</v>
      </c>
      <c r="F967" s="117" t="s">
        <v>756</v>
      </c>
      <c r="G967" s="117" t="s">
        <v>1010</v>
      </c>
      <c r="H967" s="183">
        <v>30000000</v>
      </c>
      <c r="I967" s="183">
        <v>30000000</v>
      </c>
      <c r="J967" s="117" t="s">
        <v>50</v>
      </c>
      <c r="K967" s="117" t="s">
        <v>185</v>
      </c>
      <c r="L967" s="117" t="s">
        <v>1732</v>
      </c>
    </row>
    <row r="968" spans="2:12" ht="51">
      <c r="B968" s="117" t="s">
        <v>1795</v>
      </c>
      <c r="C968" s="117" t="s">
        <v>1833</v>
      </c>
      <c r="D968" s="117" t="s">
        <v>46</v>
      </c>
      <c r="E968" s="117" t="s">
        <v>61</v>
      </c>
      <c r="F968" s="117" t="s">
        <v>756</v>
      </c>
      <c r="G968" s="117" t="s">
        <v>1010</v>
      </c>
      <c r="H968" s="183">
        <v>20000000</v>
      </c>
      <c r="I968" s="183">
        <v>20000000</v>
      </c>
      <c r="J968" s="117" t="s">
        <v>50</v>
      </c>
      <c r="K968" s="117" t="s">
        <v>185</v>
      </c>
      <c r="L968" s="117" t="s">
        <v>1732</v>
      </c>
    </row>
    <row r="969" spans="2:12" ht="51">
      <c r="B969" s="117" t="s">
        <v>1795</v>
      </c>
      <c r="C969" s="117" t="s">
        <v>1834</v>
      </c>
      <c r="D969" s="117" t="s">
        <v>46</v>
      </c>
      <c r="E969" s="117" t="s">
        <v>61</v>
      </c>
      <c r="F969" s="117" t="s">
        <v>756</v>
      </c>
      <c r="G969" s="117" t="s">
        <v>1010</v>
      </c>
      <c r="H969" s="183">
        <v>80000000</v>
      </c>
      <c r="I969" s="183">
        <v>80000000</v>
      </c>
      <c r="J969" s="117" t="s">
        <v>50</v>
      </c>
      <c r="K969" s="117" t="s">
        <v>185</v>
      </c>
      <c r="L969" s="117" t="s">
        <v>1732</v>
      </c>
    </row>
    <row r="970" spans="2:12" ht="51">
      <c r="B970" s="117" t="s">
        <v>1795</v>
      </c>
      <c r="C970" s="117" t="s">
        <v>1835</v>
      </c>
      <c r="D970" s="117" t="s">
        <v>46</v>
      </c>
      <c r="E970" s="117" t="s">
        <v>61</v>
      </c>
      <c r="F970" s="117" t="s">
        <v>756</v>
      </c>
      <c r="G970" s="117" t="s">
        <v>1010</v>
      </c>
      <c r="H970" s="183">
        <v>100000000</v>
      </c>
      <c r="I970" s="183">
        <v>100000000</v>
      </c>
      <c r="J970" s="117" t="s">
        <v>50</v>
      </c>
      <c r="K970" s="117" t="s">
        <v>185</v>
      </c>
      <c r="L970" s="117" t="s">
        <v>1732</v>
      </c>
    </row>
    <row r="971" spans="2:12" ht="51">
      <c r="B971" s="117" t="s">
        <v>1795</v>
      </c>
      <c r="C971" s="117" t="s">
        <v>1836</v>
      </c>
      <c r="D971" s="117" t="s">
        <v>46</v>
      </c>
      <c r="E971" s="117" t="s">
        <v>61</v>
      </c>
      <c r="F971" s="117" t="s">
        <v>756</v>
      </c>
      <c r="G971" s="117" t="s">
        <v>1010</v>
      </c>
      <c r="H971" s="183">
        <v>200000000</v>
      </c>
      <c r="I971" s="183">
        <v>200000000</v>
      </c>
      <c r="J971" s="117" t="s">
        <v>50</v>
      </c>
      <c r="K971" s="117" t="s">
        <v>185</v>
      </c>
      <c r="L971" s="117" t="s">
        <v>1732</v>
      </c>
    </row>
    <row r="972" spans="2:12" ht="51">
      <c r="B972" s="117" t="s">
        <v>1795</v>
      </c>
      <c r="C972" s="117" t="s">
        <v>1837</v>
      </c>
      <c r="D972" s="117" t="s">
        <v>46</v>
      </c>
      <c r="E972" s="117" t="s">
        <v>61</v>
      </c>
      <c r="F972" s="117" t="s">
        <v>756</v>
      </c>
      <c r="G972" s="117" t="s">
        <v>1010</v>
      </c>
      <c r="H972" s="183">
        <v>50000000</v>
      </c>
      <c r="I972" s="183">
        <v>50000000</v>
      </c>
      <c r="J972" s="117" t="s">
        <v>50</v>
      </c>
      <c r="K972" s="117" t="s">
        <v>185</v>
      </c>
      <c r="L972" s="117" t="s">
        <v>1732</v>
      </c>
    </row>
    <row r="973" spans="2:12" ht="51">
      <c r="B973" s="117" t="s">
        <v>1795</v>
      </c>
      <c r="C973" s="117" t="s">
        <v>1838</v>
      </c>
      <c r="D973" s="117" t="s">
        <v>46</v>
      </c>
      <c r="E973" s="117" t="s">
        <v>61</v>
      </c>
      <c r="F973" s="117" t="s">
        <v>756</v>
      </c>
      <c r="G973" s="117" t="s">
        <v>1010</v>
      </c>
      <c r="H973" s="183">
        <v>240000000</v>
      </c>
      <c r="I973" s="183">
        <v>240000000</v>
      </c>
      <c r="J973" s="117" t="s">
        <v>50</v>
      </c>
      <c r="K973" s="117" t="s">
        <v>185</v>
      </c>
      <c r="L973" s="117" t="s">
        <v>1732</v>
      </c>
    </row>
    <row r="974" spans="2:12" ht="51">
      <c r="B974" s="117" t="s">
        <v>1795</v>
      </c>
      <c r="C974" s="117" t="s">
        <v>1839</v>
      </c>
      <c r="D974" s="117" t="s">
        <v>46</v>
      </c>
      <c r="E974" s="117" t="s">
        <v>61</v>
      </c>
      <c r="F974" s="117" t="s">
        <v>756</v>
      </c>
      <c r="G974" s="117" t="s">
        <v>1010</v>
      </c>
      <c r="H974" s="183">
        <v>40000000</v>
      </c>
      <c r="I974" s="183">
        <v>40000000</v>
      </c>
      <c r="J974" s="117" t="s">
        <v>50</v>
      </c>
      <c r="K974" s="117" t="s">
        <v>185</v>
      </c>
      <c r="L974" s="117" t="s">
        <v>1732</v>
      </c>
    </row>
    <row r="975" spans="2:12" ht="51">
      <c r="B975" s="117" t="s">
        <v>1795</v>
      </c>
      <c r="C975" s="117" t="s">
        <v>1840</v>
      </c>
      <c r="D975" s="117" t="s">
        <v>46</v>
      </c>
      <c r="E975" s="117" t="s">
        <v>61</v>
      </c>
      <c r="F975" s="117" t="s">
        <v>756</v>
      </c>
      <c r="G975" s="117" t="s">
        <v>1010</v>
      </c>
      <c r="H975" s="183">
        <v>130000000</v>
      </c>
      <c r="I975" s="183">
        <v>130000000</v>
      </c>
      <c r="J975" s="117" t="s">
        <v>50</v>
      </c>
      <c r="K975" s="117" t="s">
        <v>185</v>
      </c>
      <c r="L975" s="117" t="s">
        <v>1732</v>
      </c>
    </row>
    <row r="976" spans="2:12" ht="51">
      <c r="B976" s="117" t="s">
        <v>1795</v>
      </c>
      <c r="C976" s="117" t="s">
        <v>1841</v>
      </c>
      <c r="D976" s="117" t="s">
        <v>46</v>
      </c>
      <c r="E976" s="117" t="s">
        <v>61</v>
      </c>
      <c r="F976" s="117" t="s">
        <v>756</v>
      </c>
      <c r="G976" s="117" t="s">
        <v>1010</v>
      </c>
      <c r="H976" s="183">
        <v>100000000</v>
      </c>
      <c r="I976" s="183">
        <v>100000000</v>
      </c>
      <c r="J976" s="117" t="s">
        <v>50</v>
      </c>
      <c r="K976" s="117" t="s">
        <v>185</v>
      </c>
      <c r="L976" s="117" t="s">
        <v>1732</v>
      </c>
    </row>
    <row r="977" spans="2:12" ht="51">
      <c r="B977" s="117" t="s">
        <v>1795</v>
      </c>
      <c r="C977" s="117" t="s">
        <v>1842</v>
      </c>
      <c r="D977" s="117" t="s">
        <v>46</v>
      </c>
      <c r="E977" s="117" t="s">
        <v>61</v>
      </c>
      <c r="F977" s="117" t="s">
        <v>756</v>
      </c>
      <c r="G977" s="117" t="s">
        <v>1010</v>
      </c>
      <c r="H977" s="183">
        <v>90000000</v>
      </c>
      <c r="I977" s="183">
        <v>90000000</v>
      </c>
      <c r="J977" s="117" t="s">
        <v>50</v>
      </c>
      <c r="K977" s="117" t="s">
        <v>185</v>
      </c>
      <c r="L977" s="117" t="s">
        <v>1732</v>
      </c>
    </row>
    <row r="978" spans="2:12" ht="51">
      <c r="B978" s="117" t="s">
        <v>1795</v>
      </c>
      <c r="C978" s="117" t="s">
        <v>1843</v>
      </c>
      <c r="D978" s="117" t="s">
        <v>46</v>
      </c>
      <c r="E978" s="117" t="s">
        <v>61</v>
      </c>
      <c r="F978" s="117" t="s">
        <v>756</v>
      </c>
      <c r="G978" s="117" t="s">
        <v>1010</v>
      </c>
      <c r="H978" s="183">
        <v>100000000</v>
      </c>
      <c r="I978" s="183">
        <v>100000000</v>
      </c>
      <c r="J978" s="117" t="s">
        <v>50</v>
      </c>
      <c r="K978" s="117" t="s">
        <v>185</v>
      </c>
      <c r="L978" s="117" t="s">
        <v>1732</v>
      </c>
    </row>
    <row r="979" spans="2:12" ht="51">
      <c r="B979" s="117" t="s">
        <v>1795</v>
      </c>
      <c r="C979" s="117" t="s">
        <v>1844</v>
      </c>
      <c r="D979" s="117" t="s">
        <v>46</v>
      </c>
      <c r="E979" s="117" t="s">
        <v>61</v>
      </c>
      <c r="F979" s="117" t="s">
        <v>756</v>
      </c>
      <c r="G979" s="117" t="s">
        <v>1010</v>
      </c>
      <c r="H979" s="183">
        <v>60000000</v>
      </c>
      <c r="I979" s="183">
        <v>60000000</v>
      </c>
      <c r="J979" s="117" t="s">
        <v>50</v>
      </c>
      <c r="K979" s="117" t="s">
        <v>185</v>
      </c>
      <c r="L979" s="117" t="s">
        <v>1732</v>
      </c>
    </row>
    <row r="980" spans="2:12" ht="51">
      <c r="B980" s="117" t="s">
        <v>1795</v>
      </c>
      <c r="C980" s="117" t="s">
        <v>1845</v>
      </c>
      <c r="D980" s="117" t="s">
        <v>46</v>
      </c>
      <c r="E980" s="117" t="s">
        <v>61</v>
      </c>
      <c r="F980" s="117" t="s">
        <v>756</v>
      </c>
      <c r="G980" s="117" t="s">
        <v>1010</v>
      </c>
      <c r="H980" s="183">
        <v>50000000</v>
      </c>
      <c r="I980" s="183">
        <v>50000000</v>
      </c>
      <c r="J980" s="117" t="s">
        <v>50</v>
      </c>
      <c r="K980" s="117" t="s">
        <v>185</v>
      </c>
      <c r="L980" s="117" t="s">
        <v>1732</v>
      </c>
    </row>
    <row r="981" spans="2:12" ht="89.25">
      <c r="B981" s="82">
        <v>93141702</v>
      </c>
      <c r="C981" s="117" t="s">
        <v>1846</v>
      </c>
      <c r="D981" s="117" t="s">
        <v>46</v>
      </c>
      <c r="E981" s="117" t="s">
        <v>11</v>
      </c>
      <c r="F981" s="117" t="s">
        <v>498</v>
      </c>
      <c r="G981" s="117" t="s">
        <v>1010</v>
      </c>
      <c r="H981" s="183">
        <v>6000000000</v>
      </c>
      <c r="I981" s="183">
        <v>6000000000</v>
      </c>
      <c r="J981" s="117" t="s">
        <v>50</v>
      </c>
      <c r="K981" s="117" t="s">
        <v>185</v>
      </c>
      <c r="L981" s="117" t="s">
        <v>1732</v>
      </c>
    </row>
    <row r="982" spans="2:12" ht="140.25">
      <c r="B982" s="117">
        <v>72121406</v>
      </c>
      <c r="C982" s="117" t="s">
        <v>1847</v>
      </c>
      <c r="D982" s="117" t="s">
        <v>55</v>
      </c>
      <c r="E982" s="117" t="s">
        <v>1012</v>
      </c>
      <c r="F982" s="117" t="s">
        <v>743</v>
      </c>
      <c r="G982" s="117" t="s">
        <v>1731</v>
      </c>
      <c r="H982" s="183">
        <f>896136063+316390043</f>
        <v>1212526106</v>
      </c>
      <c r="I982" s="183">
        <f>+H982</f>
        <v>1212526106</v>
      </c>
      <c r="J982" s="117" t="s">
        <v>50</v>
      </c>
      <c r="K982" s="117" t="s">
        <v>185</v>
      </c>
      <c r="L982" s="117" t="s">
        <v>1732</v>
      </c>
    </row>
    <row r="983" spans="2:12" ht="114.75">
      <c r="B983" s="117">
        <v>81112100</v>
      </c>
      <c r="C983" s="117" t="s">
        <v>1848</v>
      </c>
      <c r="D983" s="117" t="s">
        <v>46</v>
      </c>
      <c r="E983" s="117" t="s">
        <v>61</v>
      </c>
      <c r="F983" s="117" t="s">
        <v>498</v>
      </c>
      <c r="G983" s="117" t="s">
        <v>1849</v>
      </c>
      <c r="H983" s="183">
        <f>14795751233+500000000+490492028</f>
        <v>15786243261</v>
      </c>
      <c r="I983" s="183">
        <f>+H983</f>
        <v>15786243261</v>
      </c>
      <c r="J983" s="117" t="s">
        <v>50</v>
      </c>
      <c r="K983" s="117" t="s">
        <v>185</v>
      </c>
      <c r="L983" s="117" t="s">
        <v>1732</v>
      </c>
    </row>
    <row r="984" spans="2:12" ht="51">
      <c r="B984" s="117">
        <v>72121406</v>
      </c>
      <c r="C984" s="117" t="s">
        <v>1068</v>
      </c>
      <c r="D984" s="117" t="s">
        <v>55</v>
      </c>
      <c r="E984" s="117" t="s">
        <v>1046</v>
      </c>
      <c r="F984" s="117" t="s">
        <v>21</v>
      </c>
      <c r="G984" s="117" t="s">
        <v>1010</v>
      </c>
      <c r="H984" s="183">
        <v>320000000</v>
      </c>
      <c r="I984" s="183">
        <f>+H984</f>
        <v>320000000</v>
      </c>
      <c r="J984" s="117" t="s">
        <v>50</v>
      </c>
      <c r="K984" s="117" t="s">
        <v>185</v>
      </c>
      <c r="L984" s="117" t="s">
        <v>1732</v>
      </c>
    </row>
    <row r="985" spans="2:12" ht="63.75">
      <c r="B985" s="117">
        <v>72121406</v>
      </c>
      <c r="C985" s="117" t="s">
        <v>1850</v>
      </c>
      <c r="D985" s="117" t="s">
        <v>1394</v>
      </c>
      <c r="E985" s="117" t="s">
        <v>1019</v>
      </c>
      <c r="F985" s="117" t="s">
        <v>756</v>
      </c>
      <c r="G985" s="117" t="s">
        <v>1010</v>
      </c>
      <c r="H985" s="183">
        <v>880858420</v>
      </c>
      <c r="I985" s="183">
        <f>+H985</f>
        <v>880858420</v>
      </c>
      <c r="J985" s="117" t="s">
        <v>50</v>
      </c>
      <c r="K985" s="117" t="s">
        <v>185</v>
      </c>
      <c r="L985" s="117" t="s">
        <v>1732</v>
      </c>
    </row>
    <row r="986" spans="2:12" ht="51">
      <c r="B986" s="117">
        <v>72121406</v>
      </c>
      <c r="C986" s="117" t="s">
        <v>1851</v>
      </c>
      <c r="D986" s="117" t="s">
        <v>46</v>
      </c>
      <c r="E986" s="117" t="s">
        <v>1852</v>
      </c>
      <c r="F986" s="117" t="s">
        <v>756</v>
      </c>
      <c r="G986" s="117" t="s">
        <v>1757</v>
      </c>
      <c r="H986" s="183">
        <v>270000000</v>
      </c>
      <c r="I986" s="183">
        <v>270000000</v>
      </c>
      <c r="J986" s="117" t="s">
        <v>50</v>
      </c>
      <c r="K986" s="117" t="s">
        <v>185</v>
      </c>
      <c r="L986" s="117" t="s">
        <v>1732</v>
      </c>
    </row>
    <row r="987" spans="2:12" ht="51">
      <c r="B987" s="117">
        <v>86101700</v>
      </c>
      <c r="C987" s="117" t="s">
        <v>761</v>
      </c>
      <c r="D987" s="117" t="s">
        <v>55</v>
      </c>
      <c r="E987" s="117" t="s">
        <v>62</v>
      </c>
      <c r="F987" s="117" t="s">
        <v>498</v>
      </c>
      <c r="G987" s="117" t="s">
        <v>495</v>
      </c>
      <c r="H987" s="183">
        <v>250490136</v>
      </c>
      <c r="I987" s="183">
        <f>+H987</f>
        <v>250490136</v>
      </c>
      <c r="J987" s="117" t="s">
        <v>50</v>
      </c>
      <c r="K987" s="117" t="s">
        <v>185</v>
      </c>
      <c r="L987" s="117" t="s">
        <v>1732</v>
      </c>
    </row>
    <row r="988" spans="2:12" ht="51">
      <c r="B988" s="117">
        <v>72121406</v>
      </c>
      <c r="C988" s="117" t="s">
        <v>1853</v>
      </c>
      <c r="D988" s="117" t="s">
        <v>55</v>
      </c>
      <c r="E988" s="117" t="s">
        <v>40</v>
      </c>
      <c r="F988" s="117" t="s">
        <v>21</v>
      </c>
      <c r="G988" s="117" t="s">
        <v>1010</v>
      </c>
      <c r="H988" s="183">
        <v>458178666</v>
      </c>
      <c r="I988" s="183">
        <f>+H988</f>
        <v>458178666</v>
      </c>
      <c r="J988" s="117" t="s">
        <v>50</v>
      </c>
      <c r="K988" s="117" t="s">
        <v>185</v>
      </c>
      <c r="L988" s="117" t="s">
        <v>1732</v>
      </c>
    </row>
    <row r="989" spans="2:12" ht="51">
      <c r="B989" s="117">
        <v>72121406</v>
      </c>
      <c r="C989" s="117" t="s">
        <v>1854</v>
      </c>
      <c r="D989" s="117" t="s">
        <v>55</v>
      </c>
      <c r="E989" s="117" t="s">
        <v>40</v>
      </c>
      <c r="F989" s="117" t="s">
        <v>21</v>
      </c>
      <c r="G989" s="117" t="s">
        <v>1010</v>
      </c>
      <c r="H989" s="183">
        <v>340000000</v>
      </c>
      <c r="I989" s="183">
        <f>+H989</f>
        <v>340000000</v>
      </c>
      <c r="J989" s="117" t="s">
        <v>50</v>
      </c>
      <c r="K989" s="117" t="s">
        <v>185</v>
      </c>
      <c r="L989" s="117" t="s">
        <v>1732</v>
      </c>
    </row>
    <row r="990" spans="2:12" ht="51">
      <c r="B990" s="117" t="s">
        <v>1795</v>
      </c>
      <c r="C990" s="117" t="s">
        <v>1855</v>
      </c>
      <c r="D990" s="117" t="s">
        <v>46</v>
      </c>
      <c r="E990" s="117" t="s">
        <v>61</v>
      </c>
      <c r="F990" s="117" t="s">
        <v>756</v>
      </c>
      <c r="G990" s="117" t="s">
        <v>1010</v>
      </c>
      <c r="H990" s="183">
        <v>130000000</v>
      </c>
      <c r="I990" s="183">
        <v>130000000</v>
      </c>
      <c r="J990" s="117" t="s">
        <v>50</v>
      </c>
      <c r="K990" s="117" t="s">
        <v>185</v>
      </c>
      <c r="L990" s="117" t="s">
        <v>1732</v>
      </c>
    </row>
    <row r="991" spans="2:12" ht="51">
      <c r="B991" s="117" t="s">
        <v>1795</v>
      </c>
      <c r="C991" s="117" t="s">
        <v>1856</v>
      </c>
      <c r="D991" s="117" t="s">
        <v>46</v>
      </c>
      <c r="E991" s="117" t="s">
        <v>61</v>
      </c>
      <c r="F991" s="117" t="s">
        <v>756</v>
      </c>
      <c r="G991" s="117" t="s">
        <v>1010</v>
      </c>
      <c r="H991" s="183">
        <v>29000000</v>
      </c>
      <c r="I991" s="183">
        <v>29000000</v>
      </c>
      <c r="J991" s="117" t="s">
        <v>50</v>
      </c>
      <c r="K991" s="117" t="s">
        <v>185</v>
      </c>
      <c r="L991" s="117" t="s">
        <v>1732</v>
      </c>
    </row>
    <row r="992" spans="2:12" ht="51">
      <c r="B992" s="117" t="s">
        <v>1795</v>
      </c>
      <c r="C992" s="117" t="s">
        <v>1857</v>
      </c>
      <c r="D992" s="117" t="s">
        <v>46</v>
      </c>
      <c r="E992" s="117" t="s">
        <v>61</v>
      </c>
      <c r="F992" s="117" t="s">
        <v>756</v>
      </c>
      <c r="G992" s="117" t="s">
        <v>1010</v>
      </c>
      <c r="H992" s="183">
        <v>120000000</v>
      </c>
      <c r="I992" s="183">
        <v>120000000</v>
      </c>
      <c r="J992" s="117" t="s">
        <v>50</v>
      </c>
      <c r="K992" s="117" t="s">
        <v>185</v>
      </c>
      <c r="L992" s="117" t="s">
        <v>1732</v>
      </c>
    </row>
    <row r="993" spans="2:12" ht="51">
      <c r="B993" s="117" t="s">
        <v>1795</v>
      </c>
      <c r="C993" s="117" t="s">
        <v>1858</v>
      </c>
      <c r="D993" s="117" t="s">
        <v>46</v>
      </c>
      <c r="E993" s="117" t="s">
        <v>61</v>
      </c>
      <c r="F993" s="117" t="s">
        <v>756</v>
      </c>
      <c r="G993" s="117" t="s">
        <v>1010</v>
      </c>
      <c r="H993" s="183">
        <v>70000000</v>
      </c>
      <c r="I993" s="183">
        <v>70000000</v>
      </c>
      <c r="J993" s="117" t="s">
        <v>50</v>
      </c>
      <c r="K993" s="117" t="s">
        <v>185</v>
      </c>
      <c r="L993" s="117" t="s">
        <v>1732</v>
      </c>
    </row>
    <row r="994" spans="2:12" ht="51">
      <c r="B994" s="117">
        <v>56121500</v>
      </c>
      <c r="C994" s="117" t="s">
        <v>1069</v>
      </c>
      <c r="D994" s="117" t="s">
        <v>55</v>
      </c>
      <c r="E994" s="117" t="s">
        <v>306</v>
      </c>
      <c r="F994" s="117" t="s">
        <v>21</v>
      </c>
      <c r="G994" s="117" t="s">
        <v>495</v>
      </c>
      <c r="H994" s="183">
        <v>100000000</v>
      </c>
      <c r="I994" s="183">
        <f>+H994</f>
        <v>100000000</v>
      </c>
      <c r="J994" s="117" t="s">
        <v>50</v>
      </c>
      <c r="K994" s="117" t="s">
        <v>185</v>
      </c>
      <c r="L994" s="117" t="s">
        <v>1732</v>
      </c>
    </row>
    <row r="995" spans="2:12" ht="51">
      <c r="B995" s="117">
        <v>72121406</v>
      </c>
      <c r="C995" s="117" t="s">
        <v>1859</v>
      </c>
      <c r="D995" s="117" t="s">
        <v>46</v>
      </c>
      <c r="E995" s="117" t="s">
        <v>40</v>
      </c>
      <c r="F995" s="117" t="s">
        <v>21</v>
      </c>
      <c r="G995" s="117" t="s">
        <v>1010</v>
      </c>
      <c r="H995" s="183">
        <v>500000000</v>
      </c>
      <c r="I995" s="183">
        <f>+H995</f>
        <v>500000000</v>
      </c>
      <c r="J995" s="117" t="s">
        <v>50</v>
      </c>
      <c r="K995" s="117" t="s">
        <v>185</v>
      </c>
      <c r="L995" s="117" t="s">
        <v>1732</v>
      </c>
    </row>
    <row r="996" spans="2:12" ht="51">
      <c r="B996" s="117">
        <v>72121406</v>
      </c>
      <c r="C996" s="117" t="s">
        <v>1860</v>
      </c>
      <c r="D996" s="117" t="s">
        <v>46</v>
      </c>
      <c r="E996" s="117" t="s">
        <v>1019</v>
      </c>
      <c r="F996" s="117" t="s">
        <v>743</v>
      </c>
      <c r="G996" s="117" t="s">
        <v>1010</v>
      </c>
      <c r="H996" s="183">
        <f>2690102217+80703067</f>
        <v>2770805284</v>
      </c>
      <c r="I996" s="183">
        <f>+H996</f>
        <v>2770805284</v>
      </c>
      <c r="J996" s="117" t="s">
        <v>50</v>
      </c>
      <c r="K996" s="117" t="s">
        <v>185</v>
      </c>
      <c r="L996" s="117" t="s">
        <v>1732</v>
      </c>
    </row>
    <row r="997" spans="2:12" ht="89.25">
      <c r="B997" s="117">
        <v>81101515</v>
      </c>
      <c r="C997" s="117" t="s">
        <v>1041</v>
      </c>
      <c r="D997" s="117" t="s">
        <v>52</v>
      </c>
      <c r="E997" s="117" t="s">
        <v>25</v>
      </c>
      <c r="F997" s="117" t="s">
        <v>1733</v>
      </c>
      <c r="G997" s="117" t="s">
        <v>1010</v>
      </c>
      <c r="H997" s="183">
        <v>113664920</v>
      </c>
      <c r="I997" s="183">
        <v>113664920</v>
      </c>
      <c r="J997" s="117" t="s">
        <v>50</v>
      </c>
      <c r="K997" s="117" t="s">
        <v>185</v>
      </c>
      <c r="L997" s="117" t="s">
        <v>1732</v>
      </c>
    </row>
    <row r="998" spans="2:12" ht="51">
      <c r="B998" s="117" t="s">
        <v>1795</v>
      </c>
      <c r="C998" s="117" t="s">
        <v>1861</v>
      </c>
      <c r="D998" s="117" t="s">
        <v>1394</v>
      </c>
      <c r="E998" s="117" t="s">
        <v>1017</v>
      </c>
      <c r="F998" s="117" t="s">
        <v>756</v>
      </c>
      <c r="G998" s="117" t="s">
        <v>1010</v>
      </c>
      <c r="H998" s="183">
        <v>70000000</v>
      </c>
      <c r="I998" s="183">
        <f aca="true" t="shared" si="18" ref="I998:I1004">+H998</f>
        <v>70000000</v>
      </c>
      <c r="J998" s="117" t="s">
        <v>50</v>
      </c>
      <c r="K998" s="117" t="s">
        <v>185</v>
      </c>
      <c r="L998" s="117" t="s">
        <v>1732</v>
      </c>
    </row>
    <row r="999" spans="2:12" ht="51">
      <c r="B999" s="117" t="s">
        <v>1795</v>
      </c>
      <c r="C999" s="117" t="s">
        <v>1862</v>
      </c>
      <c r="D999" s="117" t="s">
        <v>1394</v>
      </c>
      <c r="E999" s="117" t="s">
        <v>1017</v>
      </c>
      <c r="F999" s="117" t="s">
        <v>756</v>
      </c>
      <c r="G999" s="117" t="s">
        <v>1010</v>
      </c>
      <c r="H999" s="183">
        <v>90000000</v>
      </c>
      <c r="I999" s="183">
        <f t="shared" si="18"/>
        <v>90000000</v>
      </c>
      <c r="J999" s="117" t="s">
        <v>50</v>
      </c>
      <c r="K999" s="117" t="s">
        <v>185</v>
      </c>
      <c r="L999" s="117" t="s">
        <v>1732</v>
      </c>
    </row>
    <row r="1000" spans="2:12" ht="102">
      <c r="B1000" s="117">
        <v>81101515</v>
      </c>
      <c r="C1000" s="117" t="s">
        <v>1048</v>
      </c>
      <c r="D1000" s="117" t="s">
        <v>55</v>
      </c>
      <c r="E1000" s="117" t="s">
        <v>1019</v>
      </c>
      <c r="F1000" s="117" t="s">
        <v>1733</v>
      </c>
      <c r="G1000" s="117" t="s">
        <v>1736</v>
      </c>
      <c r="H1000" s="183">
        <v>99000000</v>
      </c>
      <c r="I1000" s="183">
        <f t="shared" si="18"/>
        <v>99000000</v>
      </c>
      <c r="J1000" s="117" t="s">
        <v>50</v>
      </c>
      <c r="K1000" s="117" t="s">
        <v>185</v>
      </c>
      <c r="L1000" s="117" t="s">
        <v>1732</v>
      </c>
    </row>
    <row r="1001" spans="2:12" ht="89.25">
      <c r="B1001" s="117">
        <v>81101515</v>
      </c>
      <c r="C1001" s="117" t="s">
        <v>1863</v>
      </c>
      <c r="D1001" s="117" t="s">
        <v>55</v>
      </c>
      <c r="E1001" s="117" t="s">
        <v>61</v>
      </c>
      <c r="F1001" s="117" t="s">
        <v>1733</v>
      </c>
      <c r="G1001" s="117" t="s">
        <v>1010</v>
      </c>
      <c r="H1001" s="183">
        <v>151979952</v>
      </c>
      <c r="I1001" s="183">
        <f t="shared" si="18"/>
        <v>151979952</v>
      </c>
      <c r="J1001" s="117" t="s">
        <v>50</v>
      </c>
      <c r="K1001" s="117" t="s">
        <v>185</v>
      </c>
      <c r="L1001" s="117" t="s">
        <v>1732</v>
      </c>
    </row>
    <row r="1002" spans="2:12" ht="63.75">
      <c r="B1002" s="117">
        <v>72121406</v>
      </c>
      <c r="C1002" s="117" t="s">
        <v>1864</v>
      </c>
      <c r="D1002" s="117" t="s">
        <v>55</v>
      </c>
      <c r="E1002" s="117" t="s">
        <v>1012</v>
      </c>
      <c r="F1002" s="117" t="s">
        <v>1733</v>
      </c>
      <c r="G1002" s="117" t="s">
        <v>1010</v>
      </c>
      <c r="H1002" s="183">
        <v>120800000</v>
      </c>
      <c r="I1002" s="183">
        <f t="shared" si="18"/>
        <v>120800000</v>
      </c>
      <c r="J1002" s="117" t="s">
        <v>50</v>
      </c>
      <c r="K1002" s="117" t="s">
        <v>185</v>
      </c>
      <c r="L1002" s="117" t="s">
        <v>1732</v>
      </c>
    </row>
    <row r="1003" spans="2:12" ht="51">
      <c r="B1003" s="117" t="s">
        <v>1795</v>
      </c>
      <c r="C1003" s="117" t="s">
        <v>1865</v>
      </c>
      <c r="D1003" s="117" t="s">
        <v>1394</v>
      </c>
      <c r="E1003" s="117" t="s">
        <v>1017</v>
      </c>
      <c r="F1003" s="117" t="s">
        <v>756</v>
      </c>
      <c r="G1003" s="117" t="s">
        <v>1010</v>
      </c>
      <c r="H1003" s="183">
        <v>20000000</v>
      </c>
      <c r="I1003" s="183">
        <f t="shared" si="18"/>
        <v>20000000</v>
      </c>
      <c r="J1003" s="117" t="s">
        <v>50</v>
      </c>
      <c r="K1003" s="117" t="s">
        <v>185</v>
      </c>
      <c r="L1003" s="117" t="s">
        <v>1732</v>
      </c>
    </row>
    <row r="1004" spans="2:12" ht="51">
      <c r="B1004" s="117" t="s">
        <v>1795</v>
      </c>
      <c r="C1004" s="117" t="s">
        <v>1866</v>
      </c>
      <c r="D1004" s="117" t="s">
        <v>1394</v>
      </c>
      <c r="E1004" s="117" t="s">
        <v>1017</v>
      </c>
      <c r="F1004" s="117" t="s">
        <v>756</v>
      </c>
      <c r="G1004" s="117" t="s">
        <v>1010</v>
      </c>
      <c r="H1004" s="183">
        <v>40000000</v>
      </c>
      <c r="I1004" s="183">
        <f t="shared" si="18"/>
        <v>40000000</v>
      </c>
      <c r="J1004" s="117" t="s">
        <v>50</v>
      </c>
      <c r="K1004" s="117" t="s">
        <v>185</v>
      </c>
      <c r="L1004" s="117" t="s">
        <v>1732</v>
      </c>
    </row>
    <row r="1005" spans="2:12" ht="51">
      <c r="B1005" s="117">
        <v>86101710</v>
      </c>
      <c r="C1005" s="117" t="s">
        <v>1867</v>
      </c>
      <c r="D1005" s="117" t="s">
        <v>1394</v>
      </c>
      <c r="E1005" s="117" t="s">
        <v>25</v>
      </c>
      <c r="F1005" s="117" t="s">
        <v>498</v>
      </c>
      <c r="G1005" s="117" t="s">
        <v>1010</v>
      </c>
      <c r="H1005" s="183">
        <v>630000000</v>
      </c>
      <c r="I1005" s="183">
        <v>630000000</v>
      </c>
      <c r="J1005" s="117" t="s">
        <v>50</v>
      </c>
      <c r="K1005" s="117" t="s">
        <v>185</v>
      </c>
      <c r="L1005" s="117" t="s">
        <v>1732</v>
      </c>
    </row>
    <row r="1006" spans="2:12" ht="51">
      <c r="B1006" s="117">
        <v>72121406</v>
      </c>
      <c r="C1006" s="117" t="s">
        <v>1868</v>
      </c>
      <c r="D1006" s="117" t="s">
        <v>1394</v>
      </c>
      <c r="E1006" s="117" t="s">
        <v>1852</v>
      </c>
      <c r="F1006" s="117" t="s">
        <v>756</v>
      </c>
      <c r="G1006" s="117" t="s">
        <v>1791</v>
      </c>
      <c r="H1006" s="183">
        <v>2000000000</v>
      </c>
      <c r="I1006" s="183">
        <f>+H1006</f>
        <v>2000000000</v>
      </c>
      <c r="J1006" s="117" t="s">
        <v>50</v>
      </c>
      <c r="K1006" s="117" t="s">
        <v>185</v>
      </c>
      <c r="L1006" s="117" t="s">
        <v>1732</v>
      </c>
    </row>
    <row r="1007" spans="2:12" ht="51">
      <c r="B1007" s="117" t="s">
        <v>1795</v>
      </c>
      <c r="C1007" s="117" t="s">
        <v>1869</v>
      </c>
      <c r="D1007" s="117" t="s">
        <v>1394</v>
      </c>
      <c r="E1007" s="117" t="s">
        <v>1017</v>
      </c>
      <c r="F1007" s="117" t="s">
        <v>756</v>
      </c>
      <c r="G1007" s="117" t="s">
        <v>1010</v>
      </c>
      <c r="H1007" s="183">
        <v>45000000</v>
      </c>
      <c r="I1007" s="183">
        <f>+H1007</f>
        <v>45000000</v>
      </c>
      <c r="J1007" s="117" t="s">
        <v>50</v>
      </c>
      <c r="K1007" s="117" t="s">
        <v>185</v>
      </c>
      <c r="L1007" s="117" t="s">
        <v>1732</v>
      </c>
    </row>
    <row r="1008" spans="2:12" ht="51">
      <c r="B1008" s="117" t="s">
        <v>1795</v>
      </c>
      <c r="C1008" s="117" t="s">
        <v>1870</v>
      </c>
      <c r="D1008" s="117" t="s">
        <v>46</v>
      </c>
      <c r="E1008" s="117" t="s">
        <v>61</v>
      </c>
      <c r="F1008" s="117" t="s">
        <v>756</v>
      </c>
      <c r="G1008" s="117" t="s">
        <v>1010</v>
      </c>
      <c r="H1008" s="183">
        <v>100000000</v>
      </c>
      <c r="I1008" s="183">
        <v>100000000</v>
      </c>
      <c r="J1008" s="117" t="s">
        <v>50</v>
      </c>
      <c r="K1008" s="117" t="s">
        <v>185</v>
      </c>
      <c r="L1008" s="117" t="s">
        <v>1732</v>
      </c>
    </row>
    <row r="1009" spans="2:12" ht="51">
      <c r="B1009" s="117">
        <v>86131500</v>
      </c>
      <c r="C1009" s="117" t="s">
        <v>1871</v>
      </c>
      <c r="D1009" s="117" t="s">
        <v>55</v>
      </c>
      <c r="E1009" s="117" t="s">
        <v>47</v>
      </c>
      <c r="F1009" s="117" t="s">
        <v>498</v>
      </c>
      <c r="G1009" s="117" t="s">
        <v>1810</v>
      </c>
      <c r="H1009" s="183">
        <v>199704093</v>
      </c>
      <c r="I1009" s="183">
        <v>199704093</v>
      </c>
      <c r="J1009" s="117" t="s">
        <v>50</v>
      </c>
      <c r="K1009" s="117" t="s">
        <v>185</v>
      </c>
      <c r="L1009" s="117" t="s">
        <v>1732</v>
      </c>
    </row>
    <row r="1010" spans="2:12" ht="63.75">
      <c r="B1010" s="117">
        <v>86101710</v>
      </c>
      <c r="C1010" s="117" t="s">
        <v>1872</v>
      </c>
      <c r="D1010" s="117" t="s">
        <v>46</v>
      </c>
      <c r="E1010" s="117" t="s">
        <v>61</v>
      </c>
      <c r="F1010" s="117" t="s">
        <v>756</v>
      </c>
      <c r="G1010" s="117" t="s">
        <v>1873</v>
      </c>
      <c r="H1010" s="183">
        <f>2800000000+92000000+100000000+1250000000</f>
        <v>4242000000</v>
      </c>
      <c r="I1010" s="183">
        <f>+H1010</f>
        <v>4242000000</v>
      </c>
      <c r="J1010" s="117" t="s">
        <v>50</v>
      </c>
      <c r="K1010" s="117" t="s">
        <v>185</v>
      </c>
      <c r="L1010" s="117" t="s">
        <v>1732</v>
      </c>
    </row>
    <row r="1011" spans="2:12" ht="51">
      <c r="B1011" s="117">
        <v>81161700</v>
      </c>
      <c r="C1011" s="117" t="s">
        <v>765</v>
      </c>
      <c r="D1011" s="117" t="s">
        <v>46</v>
      </c>
      <c r="E1011" s="117" t="s">
        <v>61</v>
      </c>
      <c r="F1011" s="117" t="s">
        <v>498</v>
      </c>
      <c r="G1011" s="117" t="s">
        <v>495</v>
      </c>
      <c r="H1011" s="183">
        <v>1185714790</v>
      </c>
      <c r="I1011" s="183">
        <v>1185714790</v>
      </c>
      <c r="J1011" s="117" t="s">
        <v>50</v>
      </c>
      <c r="K1011" s="117" t="s">
        <v>185</v>
      </c>
      <c r="L1011" s="117" t="s">
        <v>1732</v>
      </c>
    </row>
    <row r="1012" spans="2:12" ht="89.25">
      <c r="B1012" s="117">
        <v>81101515</v>
      </c>
      <c r="C1012" s="117" t="s">
        <v>1057</v>
      </c>
      <c r="D1012" s="117" t="s">
        <v>55</v>
      </c>
      <c r="E1012" s="117" t="s">
        <v>1012</v>
      </c>
      <c r="F1012" s="117" t="s">
        <v>1733</v>
      </c>
      <c r="G1012" s="117" t="s">
        <v>1010</v>
      </c>
      <c r="H1012" s="183">
        <v>86315600</v>
      </c>
      <c r="I1012" s="183">
        <f>+H1012</f>
        <v>86315600</v>
      </c>
      <c r="J1012" s="117" t="s">
        <v>50</v>
      </c>
      <c r="K1012" s="117" t="s">
        <v>185</v>
      </c>
      <c r="L1012" s="117" t="s">
        <v>1732</v>
      </c>
    </row>
    <row r="1013" spans="2:12" ht="76.5">
      <c r="B1013" s="117">
        <v>86101710</v>
      </c>
      <c r="C1013" s="117" t="s">
        <v>1874</v>
      </c>
      <c r="D1013" s="117" t="s">
        <v>46</v>
      </c>
      <c r="E1013" s="117" t="s">
        <v>11</v>
      </c>
      <c r="F1013" s="117" t="s">
        <v>756</v>
      </c>
      <c r="G1013" s="117" t="s">
        <v>1875</v>
      </c>
      <c r="H1013" s="183">
        <f>900000000+300000000</f>
        <v>1200000000</v>
      </c>
      <c r="I1013" s="183">
        <f>+H1013</f>
        <v>1200000000</v>
      </c>
      <c r="J1013" s="117" t="s">
        <v>50</v>
      </c>
      <c r="K1013" s="117" t="s">
        <v>185</v>
      </c>
      <c r="L1013" s="117" t="s">
        <v>1732</v>
      </c>
    </row>
    <row r="1014" spans="2:12" ht="51">
      <c r="B1014" s="117" t="s">
        <v>1795</v>
      </c>
      <c r="C1014" s="117" t="s">
        <v>1876</v>
      </c>
      <c r="D1014" s="117" t="s">
        <v>1474</v>
      </c>
      <c r="E1014" s="117" t="s">
        <v>1012</v>
      </c>
      <c r="F1014" s="117" t="s">
        <v>756</v>
      </c>
      <c r="G1014" s="117" t="s">
        <v>1010</v>
      </c>
      <c r="H1014" s="183">
        <v>60000000</v>
      </c>
      <c r="I1014" s="183">
        <f>+H1014</f>
        <v>60000000</v>
      </c>
      <c r="J1014" s="117" t="s">
        <v>50</v>
      </c>
      <c r="K1014" s="117" t="s">
        <v>185</v>
      </c>
      <c r="L1014" s="117" t="s">
        <v>1732</v>
      </c>
    </row>
    <row r="1015" spans="2:12" ht="51">
      <c r="B1015" s="117" t="s">
        <v>1795</v>
      </c>
      <c r="C1015" s="117" t="s">
        <v>1877</v>
      </c>
      <c r="D1015" s="117" t="s">
        <v>46</v>
      </c>
      <c r="E1015" s="117" t="s">
        <v>61</v>
      </c>
      <c r="F1015" s="117" t="s">
        <v>756</v>
      </c>
      <c r="G1015" s="117" t="s">
        <v>1010</v>
      </c>
      <c r="H1015" s="183">
        <v>60000000</v>
      </c>
      <c r="I1015" s="183">
        <v>60000000</v>
      </c>
      <c r="J1015" s="117" t="s">
        <v>50</v>
      </c>
      <c r="K1015" s="117" t="s">
        <v>185</v>
      </c>
      <c r="L1015" s="117" t="s">
        <v>1732</v>
      </c>
    </row>
    <row r="1016" spans="2:12" ht="51">
      <c r="B1016" s="117" t="s">
        <v>1795</v>
      </c>
      <c r="C1016" s="117" t="s">
        <v>1878</v>
      </c>
      <c r="D1016" s="117" t="s">
        <v>1474</v>
      </c>
      <c r="E1016" s="117" t="s">
        <v>1012</v>
      </c>
      <c r="F1016" s="117" t="s">
        <v>756</v>
      </c>
      <c r="G1016" s="117" t="s">
        <v>1010</v>
      </c>
      <c r="H1016" s="183">
        <v>40000000</v>
      </c>
      <c r="I1016" s="183">
        <f>+H1016</f>
        <v>40000000</v>
      </c>
      <c r="J1016" s="117" t="s">
        <v>50</v>
      </c>
      <c r="K1016" s="117" t="s">
        <v>185</v>
      </c>
      <c r="L1016" s="117" t="s">
        <v>1732</v>
      </c>
    </row>
    <row r="1017" spans="2:12" ht="51">
      <c r="B1017" s="117" t="s">
        <v>1795</v>
      </c>
      <c r="C1017" s="117" t="s">
        <v>1879</v>
      </c>
      <c r="D1017" s="117" t="s">
        <v>1474</v>
      </c>
      <c r="E1017" s="117" t="s">
        <v>1012</v>
      </c>
      <c r="F1017" s="117" t="s">
        <v>756</v>
      </c>
      <c r="G1017" s="117" t="s">
        <v>1010</v>
      </c>
      <c r="H1017" s="183">
        <v>90000000</v>
      </c>
      <c r="I1017" s="183">
        <f>+H1017</f>
        <v>90000000</v>
      </c>
      <c r="J1017" s="117" t="s">
        <v>50</v>
      </c>
      <c r="K1017" s="117" t="s">
        <v>185</v>
      </c>
      <c r="L1017" s="117" t="s">
        <v>1732</v>
      </c>
    </row>
    <row r="1018" spans="2:12" ht="51">
      <c r="B1018" s="117">
        <v>78111800</v>
      </c>
      <c r="C1018" s="117" t="s">
        <v>1880</v>
      </c>
      <c r="D1018" s="117" t="s">
        <v>1474</v>
      </c>
      <c r="E1018" s="117" t="s">
        <v>1012</v>
      </c>
      <c r="F1018" s="117" t="s">
        <v>756</v>
      </c>
      <c r="G1018" s="117" t="s">
        <v>1010</v>
      </c>
      <c r="H1018" s="183">
        <v>200000000</v>
      </c>
      <c r="I1018" s="183">
        <f>+H1018</f>
        <v>200000000</v>
      </c>
      <c r="J1018" s="117" t="s">
        <v>50</v>
      </c>
      <c r="K1018" s="117" t="s">
        <v>185</v>
      </c>
      <c r="L1018" s="117" t="s">
        <v>1732</v>
      </c>
    </row>
    <row r="1019" spans="2:12" ht="51">
      <c r="B1019" s="117" t="s">
        <v>1795</v>
      </c>
      <c r="C1019" s="117" t="s">
        <v>1881</v>
      </c>
      <c r="D1019" s="117" t="s">
        <v>46</v>
      </c>
      <c r="E1019" s="117" t="s">
        <v>61</v>
      </c>
      <c r="F1019" s="117" t="s">
        <v>756</v>
      </c>
      <c r="G1019" s="117" t="s">
        <v>1010</v>
      </c>
      <c r="H1019" s="183">
        <v>70000000</v>
      </c>
      <c r="I1019" s="183">
        <v>70000000</v>
      </c>
      <c r="J1019" s="117" t="s">
        <v>50</v>
      </c>
      <c r="K1019" s="117" t="s">
        <v>185</v>
      </c>
      <c r="L1019" s="117" t="s">
        <v>1732</v>
      </c>
    </row>
    <row r="1020" spans="2:12" ht="51">
      <c r="B1020" s="117" t="s">
        <v>1795</v>
      </c>
      <c r="C1020" s="117" t="s">
        <v>1882</v>
      </c>
      <c r="D1020" s="117" t="s">
        <v>1474</v>
      </c>
      <c r="E1020" s="117" t="s">
        <v>1012</v>
      </c>
      <c r="F1020" s="117" t="s">
        <v>756</v>
      </c>
      <c r="G1020" s="117" t="s">
        <v>1010</v>
      </c>
      <c r="H1020" s="183">
        <v>160000000</v>
      </c>
      <c r="I1020" s="183">
        <f>+H1020</f>
        <v>160000000</v>
      </c>
      <c r="J1020" s="117" t="s">
        <v>50</v>
      </c>
      <c r="K1020" s="117" t="s">
        <v>185</v>
      </c>
      <c r="L1020" s="117" t="s">
        <v>1732</v>
      </c>
    </row>
    <row r="1021" spans="2:12" ht="51">
      <c r="B1021" s="117" t="s">
        <v>1795</v>
      </c>
      <c r="C1021" s="117" t="s">
        <v>1883</v>
      </c>
      <c r="D1021" s="117" t="s">
        <v>1394</v>
      </c>
      <c r="E1021" s="117" t="s">
        <v>1017</v>
      </c>
      <c r="F1021" s="117" t="s">
        <v>756</v>
      </c>
      <c r="G1021" s="117" t="s">
        <v>1010</v>
      </c>
      <c r="H1021" s="183">
        <v>110000000</v>
      </c>
      <c r="I1021" s="183">
        <f>+H1021</f>
        <v>110000000</v>
      </c>
      <c r="J1021" s="117" t="s">
        <v>50</v>
      </c>
      <c r="K1021" s="117" t="s">
        <v>185</v>
      </c>
      <c r="L1021" s="117" t="s">
        <v>1732</v>
      </c>
    </row>
    <row r="1022" spans="2:12" ht="51">
      <c r="B1022" s="117" t="s">
        <v>1795</v>
      </c>
      <c r="C1022" s="117" t="s">
        <v>1884</v>
      </c>
      <c r="D1022" s="117" t="s">
        <v>46</v>
      </c>
      <c r="E1022" s="117" t="s">
        <v>61</v>
      </c>
      <c r="F1022" s="117" t="s">
        <v>756</v>
      </c>
      <c r="G1022" s="117" t="s">
        <v>1010</v>
      </c>
      <c r="H1022" s="183">
        <v>80000000</v>
      </c>
      <c r="I1022" s="183">
        <v>80000000</v>
      </c>
      <c r="J1022" s="117" t="s">
        <v>50</v>
      </c>
      <c r="K1022" s="117" t="s">
        <v>185</v>
      </c>
      <c r="L1022" s="117" t="s">
        <v>1732</v>
      </c>
    </row>
    <row r="1023" spans="2:12" ht="51">
      <c r="B1023" s="117" t="s">
        <v>1795</v>
      </c>
      <c r="C1023" s="117" t="s">
        <v>1885</v>
      </c>
      <c r="D1023" s="117" t="s">
        <v>1474</v>
      </c>
      <c r="E1023" s="117" t="s">
        <v>1012</v>
      </c>
      <c r="F1023" s="117" t="s">
        <v>756</v>
      </c>
      <c r="G1023" s="117" t="s">
        <v>1010</v>
      </c>
      <c r="H1023" s="183">
        <v>10000000</v>
      </c>
      <c r="I1023" s="183">
        <f aca="true" t="shared" si="19" ref="I1023:I1062">+H1023</f>
        <v>10000000</v>
      </c>
      <c r="J1023" s="117" t="s">
        <v>50</v>
      </c>
      <c r="K1023" s="117" t="s">
        <v>185</v>
      </c>
      <c r="L1023" s="117" t="s">
        <v>1732</v>
      </c>
    </row>
    <row r="1024" spans="2:12" ht="51">
      <c r="B1024" s="117" t="s">
        <v>1795</v>
      </c>
      <c r="C1024" s="117" t="s">
        <v>1886</v>
      </c>
      <c r="D1024" s="117" t="s">
        <v>1474</v>
      </c>
      <c r="E1024" s="117" t="s">
        <v>1012</v>
      </c>
      <c r="F1024" s="117" t="s">
        <v>756</v>
      </c>
      <c r="G1024" s="117" t="s">
        <v>1010</v>
      </c>
      <c r="H1024" s="183">
        <v>50000000</v>
      </c>
      <c r="I1024" s="183">
        <f t="shared" si="19"/>
        <v>50000000</v>
      </c>
      <c r="J1024" s="117" t="s">
        <v>50</v>
      </c>
      <c r="K1024" s="117" t="s">
        <v>185</v>
      </c>
      <c r="L1024" s="117" t="s">
        <v>1732</v>
      </c>
    </row>
    <row r="1025" spans="2:12" ht="51">
      <c r="B1025" s="117" t="s">
        <v>1795</v>
      </c>
      <c r="C1025" s="117" t="s">
        <v>1887</v>
      </c>
      <c r="D1025" s="117" t="s">
        <v>1474</v>
      </c>
      <c r="E1025" s="117" t="s">
        <v>1012</v>
      </c>
      <c r="F1025" s="117" t="s">
        <v>756</v>
      </c>
      <c r="G1025" s="117" t="s">
        <v>1010</v>
      </c>
      <c r="H1025" s="183">
        <v>35000000</v>
      </c>
      <c r="I1025" s="183">
        <f t="shared" si="19"/>
        <v>35000000</v>
      </c>
      <c r="J1025" s="117" t="s">
        <v>50</v>
      </c>
      <c r="K1025" s="117" t="s">
        <v>185</v>
      </c>
      <c r="L1025" s="117" t="s">
        <v>1732</v>
      </c>
    </row>
    <row r="1026" spans="2:12" ht="51">
      <c r="B1026" s="117" t="s">
        <v>1795</v>
      </c>
      <c r="C1026" s="117" t="s">
        <v>1888</v>
      </c>
      <c r="D1026" s="117" t="s">
        <v>1474</v>
      </c>
      <c r="E1026" s="117" t="s">
        <v>1012</v>
      </c>
      <c r="F1026" s="117" t="s">
        <v>756</v>
      </c>
      <c r="G1026" s="117" t="s">
        <v>1010</v>
      </c>
      <c r="H1026" s="183">
        <v>85000000</v>
      </c>
      <c r="I1026" s="183">
        <f t="shared" si="19"/>
        <v>85000000</v>
      </c>
      <c r="J1026" s="117" t="s">
        <v>50</v>
      </c>
      <c r="K1026" s="117" t="s">
        <v>185</v>
      </c>
      <c r="L1026" s="117" t="s">
        <v>1732</v>
      </c>
    </row>
    <row r="1027" spans="2:12" ht="51">
      <c r="B1027" s="117" t="s">
        <v>1795</v>
      </c>
      <c r="C1027" s="117" t="s">
        <v>1889</v>
      </c>
      <c r="D1027" s="117" t="s">
        <v>1474</v>
      </c>
      <c r="E1027" s="117" t="s">
        <v>1012</v>
      </c>
      <c r="F1027" s="117" t="s">
        <v>756</v>
      </c>
      <c r="G1027" s="117" t="s">
        <v>1010</v>
      </c>
      <c r="H1027" s="183">
        <v>90000000</v>
      </c>
      <c r="I1027" s="183">
        <f t="shared" si="19"/>
        <v>90000000</v>
      </c>
      <c r="J1027" s="117" t="s">
        <v>50</v>
      </c>
      <c r="K1027" s="117" t="s">
        <v>185</v>
      </c>
      <c r="L1027" s="117" t="s">
        <v>1732</v>
      </c>
    </row>
    <row r="1028" spans="2:12" ht="51">
      <c r="B1028" s="117" t="s">
        <v>1795</v>
      </c>
      <c r="C1028" s="117" t="s">
        <v>1890</v>
      </c>
      <c r="D1028" s="117" t="s">
        <v>1474</v>
      </c>
      <c r="E1028" s="117" t="s">
        <v>1012</v>
      </c>
      <c r="F1028" s="117" t="s">
        <v>756</v>
      </c>
      <c r="G1028" s="117" t="s">
        <v>1010</v>
      </c>
      <c r="H1028" s="183">
        <v>40000000</v>
      </c>
      <c r="I1028" s="183">
        <f t="shared" si="19"/>
        <v>40000000</v>
      </c>
      <c r="J1028" s="117" t="s">
        <v>50</v>
      </c>
      <c r="K1028" s="117" t="s">
        <v>185</v>
      </c>
      <c r="L1028" s="117" t="s">
        <v>1732</v>
      </c>
    </row>
    <row r="1029" spans="2:12" ht="51">
      <c r="B1029" s="117" t="s">
        <v>1795</v>
      </c>
      <c r="C1029" s="117" t="s">
        <v>1891</v>
      </c>
      <c r="D1029" s="117" t="s">
        <v>1474</v>
      </c>
      <c r="E1029" s="117" t="s">
        <v>1012</v>
      </c>
      <c r="F1029" s="117" t="s">
        <v>756</v>
      </c>
      <c r="G1029" s="117" t="s">
        <v>1010</v>
      </c>
      <c r="H1029" s="183">
        <v>80000000</v>
      </c>
      <c r="I1029" s="183">
        <f t="shared" si="19"/>
        <v>80000000</v>
      </c>
      <c r="J1029" s="117" t="s">
        <v>50</v>
      </c>
      <c r="K1029" s="117" t="s">
        <v>185</v>
      </c>
      <c r="L1029" s="117" t="s">
        <v>1732</v>
      </c>
    </row>
    <row r="1030" spans="2:12" ht="51">
      <c r="B1030" s="117" t="s">
        <v>1795</v>
      </c>
      <c r="C1030" s="117" t="s">
        <v>1892</v>
      </c>
      <c r="D1030" s="117" t="s">
        <v>1474</v>
      </c>
      <c r="E1030" s="117" t="s">
        <v>1012</v>
      </c>
      <c r="F1030" s="117" t="s">
        <v>756</v>
      </c>
      <c r="G1030" s="117" t="s">
        <v>1010</v>
      </c>
      <c r="H1030" s="183">
        <v>45000000</v>
      </c>
      <c r="I1030" s="183">
        <f t="shared" si="19"/>
        <v>45000000</v>
      </c>
      <c r="J1030" s="117" t="s">
        <v>50</v>
      </c>
      <c r="K1030" s="117" t="s">
        <v>185</v>
      </c>
      <c r="L1030" s="117" t="s">
        <v>1732</v>
      </c>
    </row>
    <row r="1031" spans="2:12" ht="51">
      <c r="B1031" s="117" t="s">
        <v>1795</v>
      </c>
      <c r="C1031" s="117" t="s">
        <v>1893</v>
      </c>
      <c r="D1031" s="117" t="s">
        <v>1474</v>
      </c>
      <c r="E1031" s="117" t="s">
        <v>1012</v>
      </c>
      <c r="F1031" s="117" t="s">
        <v>756</v>
      </c>
      <c r="G1031" s="117" t="s">
        <v>1010</v>
      </c>
      <c r="H1031" s="183">
        <v>150000000</v>
      </c>
      <c r="I1031" s="183">
        <f t="shared" si="19"/>
        <v>150000000</v>
      </c>
      <c r="J1031" s="117" t="s">
        <v>50</v>
      </c>
      <c r="K1031" s="117" t="s">
        <v>185</v>
      </c>
      <c r="L1031" s="117" t="s">
        <v>1732</v>
      </c>
    </row>
    <row r="1032" spans="2:12" ht="51">
      <c r="B1032" s="117" t="s">
        <v>1795</v>
      </c>
      <c r="C1032" s="117" t="s">
        <v>1894</v>
      </c>
      <c r="D1032" s="117" t="s">
        <v>1394</v>
      </c>
      <c r="E1032" s="117" t="s">
        <v>1017</v>
      </c>
      <c r="F1032" s="117" t="s">
        <v>756</v>
      </c>
      <c r="G1032" s="117" t="s">
        <v>1010</v>
      </c>
      <c r="H1032" s="183">
        <v>35000000</v>
      </c>
      <c r="I1032" s="183">
        <f t="shared" si="19"/>
        <v>35000000</v>
      </c>
      <c r="J1032" s="117" t="s">
        <v>50</v>
      </c>
      <c r="K1032" s="117" t="s">
        <v>185</v>
      </c>
      <c r="L1032" s="117" t="s">
        <v>1732</v>
      </c>
    </row>
    <row r="1033" spans="2:12" ht="51">
      <c r="B1033" s="117" t="s">
        <v>1795</v>
      </c>
      <c r="C1033" s="117" t="s">
        <v>1895</v>
      </c>
      <c r="D1033" s="117" t="s">
        <v>1474</v>
      </c>
      <c r="E1033" s="117" t="s">
        <v>1012</v>
      </c>
      <c r="F1033" s="117" t="s">
        <v>756</v>
      </c>
      <c r="G1033" s="117" t="s">
        <v>1010</v>
      </c>
      <c r="H1033" s="183">
        <v>40000000</v>
      </c>
      <c r="I1033" s="183">
        <f t="shared" si="19"/>
        <v>40000000</v>
      </c>
      <c r="J1033" s="117" t="s">
        <v>50</v>
      </c>
      <c r="K1033" s="117" t="s">
        <v>185</v>
      </c>
      <c r="L1033" s="117" t="s">
        <v>1732</v>
      </c>
    </row>
    <row r="1034" spans="2:12" ht="51">
      <c r="B1034" s="117" t="s">
        <v>1795</v>
      </c>
      <c r="C1034" s="117" t="s">
        <v>1896</v>
      </c>
      <c r="D1034" s="117" t="s">
        <v>1474</v>
      </c>
      <c r="E1034" s="117" t="s">
        <v>1012</v>
      </c>
      <c r="F1034" s="117" t="s">
        <v>756</v>
      </c>
      <c r="G1034" s="117" t="s">
        <v>1010</v>
      </c>
      <c r="H1034" s="183">
        <v>40000000</v>
      </c>
      <c r="I1034" s="183">
        <f t="shared" si="19"/>
        <v>40000000</v>
      </c>
      <c r="J1034" s="117" t="s">
        <v>50</v>
      </c>
      <c r="K1034" s="117" t="s">
        <v>185</v>
      </c>
      <c r="L1034" s="117" t="s">
        <v>1732</v>
      </c>
    </row>
    <row r="1035" spans="2:12" ht="51">
      <c r="B1035" s="117" t="s">
        <v>1795</v>
      </c>
      <c r="C1035" s="117" t="s">
        <v>1897</v>
      </c>
      <c r="D1035" s="117" t="s">
        <v>1474</v>
      </c>
      <c r="E1035" s="117" t="s">
        <v>1012</v>
      </c>
      <c r="F1035" s="117" t="s">
        <v>756</v>
      </c>
      <c r="G1035" s="117" t="s">
        <v>1010</v>
      </c>
      <c r="H1035" s="183">
        <v>85000000</v>
      </c>
      <c r="I1035" s="183">
        <f t="shared" si="19"/>
        <v>85000000</v>
      </c>
      <c r="J1035" s="117" t="s">
        <v>50</v>
      </c>
      <c r="K1035" s="117" t="s">
        <v>185</v>
      </c>
      <c r="L1035" s="117" t="s">
        <v>1732</v>
      </c>
    </row>
    <row r="1036" spans="2:12" ht="51">
      <c r="B1036" s="117" t="s">
        <v>1795</v>
      </c>
      <c r="C1036" s="117" t="s">
        <v>1898</v>
      </c>
      <c r="D1036" s="117" t="s">
        <v>1474</v>
      </c>
      <c r="E1036" s="117" t="s">
        <v>1012</v>
      </c>
      <c r="F1036" s="117" t="s">
        <v>756</v>
      </c>
      <c r="G1036" s="117" t="s">
        <v>1010</v>
      </c>
      <c r="H1036" s="183">
        <v>68000000</v>
      </c>
      <c r="I1036" s="183">
        <f t="shared" si="19"/>
        <v>68000000</v>
      </c>
      <c r="J1036" s="117" t="s">
        <v>50</v>
      </c>
      <c r="K1036" s="117" t="s">
        <v>185</v>
      </c>
      <c r="L1036" s="117" t="s">
        <v>1732</v>
      </c>
    </row>
    <row r="1037" spans="2:12" ht="51">
      <c r="B1037" s="117" t="s">
        <v>1795</v>
      </c>
      <c r="C1037" s="117" t="s">
        <v>1899</v>
      </c>
      <c r="D1037" s="117" t="s">
        <v>1474</v>
      </c>
      <c r="E1037" s="117" t="s">
        <v>1012</v>
      </c>
      <c r="F1037" s="117" t="s">
        <v>756</v>
      </c>
      <c r="G1037" s="117" t="s">
        <v>1010</v>
      </c>
      <c r="H1037" s="183">
        <v>260000000</v>
      </c>
      <c r="I1037" s="183">
        <f t="shared" si="19"/>
        <v>260000000</v>
      </c>
      <c r="J1037" s="117" t="s">
        <v>50</v>
      </c>
      <c r="K1037" s="117" t="s">
        <v>185</v>
      </c>
      <c r="L1037" s="117" t="s">
        <v>1732</v>
      </c>
    </row>
    <row r="1038" spans="2:12" ht="51">
      <c r="B1038" s="117" t="s">
        <v>1795</v>
      </c>
      <c r="C1038" s="117" t="s">
        <v>1900</v>
      </c>
      <c r="D1038" s="117" t="s">
        <v>324</v>
      </c>
      <c r="E1038" s="117" t="s">
        <v>1747</v>
      </c>
      <c r="F1038" s="117" t="s">
        <v>756</v>
      </c>
      <c r="G1038" s="117" t="s">
        <v>1010</v>
      </c>
      <c r="H1038" s="183">
        <v>70000000</v>
      </c>
      <c r="I1038" s="183">
        <f t="shared" si="19"/>
        <v>70000000</v>
      </c>
      <c r="J1038" s="117" t="s">
        <v>50</v>
      </c>
      <c r="K1038" s="117" t="s">
        <v>185</v>
      </c>
      <c r="L1038" s="117" t="s">
        <v>1732</v>
      </c>
    </row>
    <row r="1039" spans="2:12" ht="51">
      <c r="B1039" s="117" t="s">
        <v>1795</v>
      </c>
      <c r="C1039" s="117" t="s">
        <v>1901</v>
      </c>
      <c r="D1039" s="117" t="s">
        <v>1474</v>
      </c>
      <c r="E1039" s="117" t="s">
        <v>1012</v>
      </c>
      <c r="F1039" s="117" t="s">
        <v>756</v>
      </c>
      <c r="G1039" s="117" t="s">
        <v>1010</v>
      </c>
      <c r="H1039" s="183">
        <v>300000000</v>
      </c>
      <c r="I1039" s="183">
        <f t="shared" si="19"/>
        <v>300000000</v>
      </c>
      <c r="J1039" s="117" t="s">
        <v>50</v>
      </c>
      <c r="K1039" s="117" t="s">
        <v>185</v>
      </c>
      <c r="L1039" s="117" t="s">
        <v>1732</v>
      </c>
    </row>
    <row r="1040" spans="2:12" ht="51">
      <c r="B1040" s="117" t="s">
        <v>1795</v>
      </c>
      <c r="C1040" s="117" t="s">
        <v>1902</v>
      </c>
      <c r="D1040" s="117" t="s">
        <v>324</v>
      </c>
      <c r="E1040" s="117" t="s">
        <v>1747</v>
      </c>
      <c r="F1040" s="117" t="s">
        <v>756</v>
      </c>
      <c r="G1040" s="117" t="s">
        <v>1010</v>
      </c>
      <c r="H1040" s="183">
        <v>95000000</v>
      </c>
      <c r="I1040" s="183">
        <f t="shared" si="19"/>
        <v>95000000</v>
      </c>
      <c r="J1040" s="117" t="s">
        <v>50</v>
      </c>
      <c r="K1040" s="117" t="s">
        <v>185</v>
      </c>
      <c r="L1040" s="117" t="s">
        <v>1732</v>
      </c>
    </row>
    <row r="1041" spans="2:12" ht="51">
      <c r="B1041" s="117" t="s">
        <v>1795</v>
      </c>
      <c r="C1041" s="117" t="s">
        <v>1903</v>
      </c>
      <c r="D1041" s="117" t="s">
        <v>324</v>
      </c>
      <c r="E1041" s="117" t="s">
        <v>1747</v>
      </c>
      <c r="F1041" s="117" t="s">
        <v>756</v>
      </c>
      <c r="G1041" s="117" t="s">
        <v>1010</v>
      </c>
      <c r="H1041" s="183">
        <v>70000000</v>
      </c>
      <c r="I1041" s="183">
        <f t="shared" si="19"/>
        <v>70000000</v>
      </c>
      <c r="J1041" s="117" t="s">
        <v>50</v>
      </c>
      <c r="K1041" s="117" t="s">
        <v>185</v>
      </c>
      <c r="L1041" s="117" t="s">
        <v>1732</v>
      </c>
    </row>
    <row r="1042" spans="2:12" ht="51">
      <c r="B1042" s="117">
        <v>86101710</v>
      </c>
      <c r="C1042" s="117" t="s">
        <v>1904</v>
      </c>
      <c r="D1042" s="117" t="s">
        <v>1474</v>
      </c>
      <c r="E1042" s="117" t="s">
        <v>25</v>
      </c>
      <c r="F1042" s="117" t="s">
        <v>498</v>
      </c>
      <c r="G1042" s="117" t="s">
        <v>1905</v>
      </c>
      <c r="H1042" s="183">
        <v>650000000</v>
      </c>
      <c r="I1042" s="183">
        <f t="shared" si="19"/>
        <v>650000000</v>
      </c>
      <c r="J1042" s="117" t="s">
        <v>50</v>
      </c>
      <c r="K1042" s="117" t="s">
        <v>185</v>
      </c>
      <c r="L1042" s="117" t="s">
        <v>1732</v>
      </c>
    </row>
    <row r="1043" spans="2:12" ht="51">
      <c r="B1043" s="117">
        <v>86101710</v>
      </c>
      <c r="C1043" s="117" t="s">
        <v>1906</v>
      </c>
      <c r="D1043" s="117" t="s">
        <v>1394</v>
      </c>
      <c r="E1043" s="117" t="s">
        <v>25</v>
      </c>
      <c r="F1043" s="117" t="s">
        <v>498</v>
      </c>
      <c r="G1043" s="117" t="s">
        <v>1907</v>
      </c>
      <c r="H1043" s="183">
        <f>199360000+130640000</f>
        <v>330000000</v>
      </c>
      <c r="I1043" s="183">
        <f t="shared" si="19"/>
        <v>330000000</v>
      </c>
      <c r="J1043" s="117" t="s">
        <v>50</v>
      </c>
      <c r="K1043" s="117" t="s">
        <v>185</v>
      </c>
      <c r="L1043" s="117" t="s">
        <v>1732</v>
      </c>
    </row>
    <row r="1044" spans="2:12" ht="51">
      <c r="B1044" s="117">
        <v>72121408</v>
      </c>
      <c r="C1044" s="117" t="s">
        <v>1908</v>
      </c>
      <c r="D1044" s="117" t="s">
        <v>1474</v>
      </c>
      <c r="E1044" s="117" t="s">
        <v>47</v>
      </c>
      <c r="F1044" s="117" t="s">
        <v>756</v>
      </c>
      <c r="G1044" s="117" t="s">
        <v>1010</v>
      </c>
      <c r="H1044" s="183">
        <v>1200000000</v>
      </c>
      <c r="I1044" s="183">
        <f t="shared" si="19"/>
        <v>1200000000</v>
      </c>
      <c r="J1044" s="117" t="s">
        <v>50</v>
      </c>
      <c r="K1044" s="117" t="s">
        <v>185</v>
      </c>
      <c r="L1044" s="117" t="s">
        <v>1732</v>
      </c>
    </row>
    <row r="1045" spans="2:12" ht="76.5">
      <c r="B1045" s="117">
        <v>86101710</v>
      </c>
      <c r="C1045" s="117" t="s">
        <v>1909</v>
      </c>
      <c r="D1045" s="117" t="s">
        <v>1474</v>
      </c>
      <c r="E1045" s="117" t="s">
        <v>1012</v>
      </c>
      <c r="F1045" s="117" t="s">
        <v>498</v>
      </c>
      <c r="G1045" s="117" t="s">
        <v>1905</v>
      </c>
      <c r="H1045" s="183">
        <v>998515100</v>
      </c>
      <c r="I1045" s="183">
        <f t="shared" si="19"/>
        <v>998515100</v>
      </c>
      <c r="J1045" s="117" t="s">
        <v>50</v>
      </c>
      <c r="K1045" s="117" t="s">
        <v>185</v>
      </c>
      <c r="L1045" s="117" t="s">
        <v>1732</v>
      </c>
    </row>
    <row r="1046" spans="2:12" ht="63.75">
      <c r="B1046" s="117">
        <v>80111620</v>
      </c>
      <c r="C1046" s="117" t="s">
        <v>1910</v>
      </c>
      <c r="D1046" s="117" t="s">
        <v>1474</v>
      </c>
      <c r="E1046" s="117" t="s">
        <v>47</v>
      </c>
      <c r="F1046" s="117" t="s">
        <v>498</v>
      </c>
      <c r="G1046" s="117" t="s">
        <v>495</v>
      </c>
      <c r="H1046" s="183">
        <v>1041477802</v>
      </c>
      <c r="I1046" s="183">
        <f t="shared" si="19"/>
        <v>1041477802</v>
      </c>
      <c r="J1046" s="117" t="s">
        <v>50</v>
      </c>
      <c r="K1046" s="117" t="s">
        <v>185</v>
      </c>
      <c r="L1046" s="117" t="s">
        <v>1732</v>
      </c>
    </row>
    <row r="1047" spans="2:12" ht="51">
      <c r="B1047" s="117">
        <v>86101710</v>
      </c>
      <c r="C1047" s="117" t="s">
        <v>1078</v>
      </c>
      <c r="D1047" s="117" t="s">
        <v>55</v>
      </c>
      <c r="E1047" s="117" t="s">
        <v>47</v>
      </c>
      <c r="F1047" s="117" t="s">
        <v>498</v>
      </c>
      <c r="G1047" s="117" t="s">
        <v>1077</v>
      </c>
      <c r="H1047" s="183">
        <v>100000000</v>
      </c>
      <c r="I1047" s="183">
        <f t="shared" si="19"/>
        <v>100000000</v>
      </c>
      <c r="J1047" s="117" t="s">
        <v>50</v>
      </c>
      <c r="K1047" s="117" t="s">
        <v>185</v>
      </c>
      <c r="L1047" s="117" t="s">
        <v>1732</v>
      </c>
    </row>
    <row r="1048" spans="2:12" ht="51">
      <c r="B1048" s="117">
        <v>86101710</v>
      </c>
      <c r="C1048" s="117" t="s">
        <v>1911</v>
      </c>
      <c r="D1048" s="117" t="s">
        <v>1474</v>
      </c>
      <c r="E1048" s="117" t="s">
        <v>47</v>
      </c>
      <c r="F1048" s="117" t="s">
        <v>498</v>
      </c>
      <c r="G1048" s="117" t="s">
        <v>1912</v>
      </c>
      <c r="H1048" s="183">
        <f>500000000+305072816</f>
        <v>805072816</v>
      </c>
      <c r="I1048" s="183">
        <f t="shared" si="19"/>
        <v>805072816</v>
      </c>
      <c r="J1048" s="117" t="s">
        <v>50</v>
      </c>
      <c r="K1048" s="117" t="s">
        <v>185</v>
      </c>
      <c r="L1048" s="117" t="s">
        <v>1732</v>
      </c>
    </row>
    <row r="1049" spans="2:12" ht="63.75">
      <c r="B1049" s="117">
        <v>72121400</v>
      </c>
      <c r="C1049" s="117" t="s">
        <v>1913</v>
      </c>
      <c r="D1049" s="117" t="s">
        <v>1474</v>
      </c>
      <c r="E1049" s="117" t="s">
        <v>25</v>
      </c>
      <c r="F1049" s="117" t="s">
        <v>756</v>
      </c>
      <c r="G1049" s="117" t="s">
        <v>144</v>
      </c>
      <c r="H1049" s="183">
        <v>763696597</v>
      </c>
      <c r="I1049" s="183">
        <f t="shared" si="19"/>
        <v>763696597</v>
      </c>
      <c r="J1049" s="117" t="s">
        <v>50</v>
      </c>
      <c r="K1049" s="117" t="s">
        <v>185</v>
      </c>
      <c r="L1049" s="117" t="s">
        <v>1732</v>
      </c>
    </row>
    <row r="1050" spans="2:12" ht="51">
      <c r="B1050" s="117">
        <v>72121406</v>
      </c>
      <c r="C1050" s="117" t="s">
        <v>1914</v>
      </c>
      <c r="D1050" s="117" t="s">
        <v>46</v>
      </c>
      <c r="E1050" s="117" t="s">
        <v>1054</v>
      </c>
      <c r="F1050" s="117" t="s">
        <v>21</v>
      </c>
      <c r="G1050" s="117" t="s">
        <v>1010</v>
      </c>
      <c r="H1050" s="183">
        <v>606708189</v>
      </c>
      <c r="I1050" s="183">
        <f t="shared" si="19"/>
        <v>606708189</v>
      </c>
      <c r="J1050" s="117" t="s">
        <v>50</v>
      </c>
      <c r="K1050" s="117" t="s">
        <v>185</v>
      </c>
      <c r="L1050" s="117" t="s">
        <v>1732</v>
      </c>
    </row>
    <row r="1051" spans="2:12" ht="51">
      <c r="B1051" s="117" t="s">
        <v>1915</v>
      </c>
      <c r="C1051" s="117" t="s">
        <v>1916</v>
      </c>
      <c r="D1051" s="117" t="s">
        <v>1474</v>
      </c>
      <c r="E1051" s="117" t="s">
        <v>41</v>
      </c>
      <c r="F1051" s="117" t="s">
        <v>498</v>
      </c>
      <c r="G1051" s="117" t="s">
        <v>1917</v>
      </c>
      <c r="H1051" s="183">
        <v>1850513417</v>
      </c>
      <c r="I1051" s="183">
        <f t="shared" si="19"/>
        <v>1850513417</v>
      </c>
      <c r="J1051" s="117" t="s">
        <v>50</v>
      </c>
      <c r="K1051" s="117" t="s">
        <v>185</v>
      </c>
      <c r="L1051" s="117" t="s">
        <v>1732</v>
      </c>
    </row>
    <row r="1052" spans="2:12" ht="51">
      <c r="B1052" s="117" t="s">
        <v>1795</v>
      </c>
      <c r="C1052" s="117" t="s">
        <v>1918</v>
      </c>
      <c r="D1052" s="117" t="s">
        <v>1394</v>
      </c>
      <c r="E1052" s="117" t="s">
        <v>1017</v>
      </c>
      <c r="F1052" s="117" t="s">
        <v>756</v>
      </c>
      <c r="G1052" s="117" t="s">
        <v>1010</v>
      </c>
      <c r="H1052" s="183">
        <v>85000000</v>
      </c>
      <c r="I1052" s="183">
        <f t="shared" si="19"/>
        <v>85000000</v>
      </c>
      <c r="J1052" s="117" t="s">
        <v>50</v>
      </c>
      <c r="K1052" s="117" t="s">
        <v>185</v>
      </c>
      <c r="L1052" s="117" t="s">
        <v>1732</v>
      </c>
    </row>
    <row r="1053" spans="2:12" ht="51">
      <c r="B1053" s="117" t="s">
        <v>1795</v>
      </c>
      <c r="C1053" s="117" t="s">
        <v>1919</v>
      </c>
      <c r="D1053" s="117" t="s">
        <v>324</v>
      </c>
      <c r="E1053" s="117" t="s">
        <v>1747</v>
      </c>
      <c r="F1053" s="117" t="s">
        <v>756</v>
      </c>
      <c r="G1053" s="117" t="s">
        <v>1010</v>
      </c>
      <c r="H1053" s="183">
        <v>75000000</v>
      </c>
      <c r="I1053" s="183">
        <f t="shared" si="19"/>
        <v>75000000</v>
      </c>
      <c r="J1053" s="117" t="s">
        <v>50</v>
      </c>
      <c r="K1053" s="117" t="s">
        <v>185</v>
      </c>
      <c r="L1053" s="117" t="s">
        <v>1732</v>
      </c>
    </row>
    <row r="1054" spans="2:12" ht="51">
      <c r="B1054" s="117" t="s">
        <v>1795</v>
      </c>
      <c r="C1054" s="117" t="s">
        <v>1920</v>
      </c>
      <c r="D1054" s="117" t="s">
        <v>324</v>
      </c>
      <c r="E1054" s="117" t="s">
        <v>1747</v>
      </c>
      <c r="F1054" s="117" t="s">
        <v>756</v>
      </c>
      <c r="G1054" s="117" t="s">
        <v>1010</v>
      </c>
      <c r="H1054" s="183">
        <v>120000000</v>
      </c>
      <c r="I1054" s="183">
        <f t="shared" si="19"/>
        <v>120000000</v>
      </c>
      <c r="J1054" s="117" t="s">
        <v>50</v>
      </c>
      <c r="K1054" s="117" t="s">
        <v>185</v>
      </c>
      <c r="L1054" s="117" t="s">
        <v>1732</v>
      </c>
    </row>
    <row r="1055" spans="2:12" ht="51">
      <c r="B1055" s="117" t="s">
        <v>1795</v>
      </c>
      <c r="C1055" s="117" t="s">
        <v>1921</v>
      </c>
      <c r="D1055" s="117" t="s">
        <v>324</v>
      </c>
      <c r="E1055" s="117" t="s">
        <v>1747</v>
      </c>
      <c r="F1055" s="117" t="s">
        <v>756</v>
      </c>
      <c r="G1055" s="117" t="s">
        <v>1010</v>
      </c>
      <c r="H1055" s="183">
        <v>140000000</v>
      </c>
      <c r="I1055" s="183">
        <f t="shared" si="19"/>
        <v>140000000</v>
      </c>
      <c r="J1055" s="117" t="s">
        <v>50</v>
      </c>
      <c r="K1055" s="117" t="s">
        <v>185</v>
      </c>
      <c r="L1055" s="117" t="s">
        <v>1732</v>
      </c>
    </row>
    <row r="1056" spans="2:12" ht="51">
      <c r="B1056" s="117" t="s">
        <v>1795</v>
      </c>
      <c r="C1056" s="117" t="s">
        <v>1922</v>
      </c>
      <c r="D1056" s="117" t="s">
        <v>1474</v>
      </c>
      <c r="E1056" s="117" t="s">
        <v>1012</v>
      </c>
      <c r="F1056" s="117" t="s">
        <v>756</v>
      </c>
      <c r="G1056" s="117" t="s">
        <v>1010</v>
      </c>
      <c r="H1056" s="183">
        <v>200000000</v>
      </c>
      <c r="I1056" s="183">
        <f t="shared" si="19"/>
        <v>200000000</v>
      </c>
      <c r="J1056" s="117" t="s">
        <v>50</v>
      </c>
      <c r="K1056" s="117" t="s">
        <v>185</v>
      </c>
      <c r="L1056" s="117" t="s">
        <v>1732</v>
      </c>
    </row>
    <row r="1057" spans="2:12" ht="51">
      <c r="B1057" s="117" t="s">
        <v>1795</v>
      </c>
      <c r="C1057" s="117" t="s">
        <v>1923</v>
      </c>
      <c r="D1057" s="117" t="s">
        <v>324</v>
      </c>
      <c r="E1057" s="117" t="s">
        <v>1747</v>
      </c>
      <c r="F1057" s="117" t="s">
        <v>756</v>
      </c>
      <c r="G1057" s="117" t="s">
        <v>1010</v>
      </c>
      <c r="H1057" s="183">
        <v>280000000</v>
      </c>
      <c r="I1057" s="183">
        <f t="shared" si="19"/>
        <v>280000000</v>
      </c>
      <c r="J1057" s="117" t="s">
        <v>50</v>
      </c>
      <c r="K1057" s="117" t="s">
        <v>185</v>
      </c>
      <c r="L1057" s="117" t="s">
        <v>1732</v>
      </c>
    </row>
    <row r="1058" spans="2:12" ht="51">
      <c r="B1058" s="117" t="s">
        <v>1795</v>
      </c>
      <c r="C1058" s="117" t="s">
        <v>1924</v>
      </c>
      <c r="D1058" s="117" t="s">
        <v>324</v>
      </c>
      <c r="E1058" s="117" t="s">
        <v>1747</v>
      </c>
      <c r="F1058" s="117" t="s">
        <v>756</v>
      </c>
      <c r="G1058" s="117" t="s">
        <v>1010</v>
      </c>
      <c r="H1058" s="183">
        <v>80000000</v>
      </c>
      <c r="I1058" s="183">
        <f t="shared" si="19"/>
        <v>80000000</v>
      </c>
      <c r="J1058" s="117" t="s">
        <v>50</v>
      </c>
      <c r="K1058" s="117" t="s">
        <v>185</v>
      </c>
      <c r="L1058" s="117" t="s">
        <v>1732</v>
      </c>
    </row>
    <row r="1059" spans="2:12" ht="51">
      <c r="B1059" s="117" t="s">
        <v>1795</v>
      </c>
      <c r="C1059" s="117" t="s">
        <v>1925</v>
      </c>
      <c r="D1059" s="117" t="s">
        <v>1394</v>
      </c>
      <c r="E1059" s="117" t="s">
        <v>1017</v>
      </c>
      <c r="F1059" s="117" t="s">
        <v>756</v>
      </c>
      <c r="G1059" s="117" t="s">
        <v>1010</v>
      </c>
      <c r="H1059" s="183">
        <v>200000000</v>
      </c>
      <c r="I1059" s="183">
        <f t="shared" si="19"/>
        <v>200000000</v>
      </c>
      <c r="J1059" s="117" t="s">
        <v>50</v>
      </c>
      <c r="K1059" s="117" t="s">
        <v>185</v>
      </c>
      <c r="L1059" s="117" t="s">
        <v>1732</v>
      </c>
    </row>
    <row r="1060" spans="2:12" ht="51">
      <c r="B1060" s="117" t="s">
        <v>1795</v>
      </c>
      <c r="C1060" s="117" t="s">
        <v>1926</v>
      </c>
      <c r="D1060" s="117" t="s">
        <v>324</v>
      </c>
      <c r="E1060" s="117" t="s">
        <v>1747</v>
      </c>
      <c r="F1060" s="117" t="s">
        <v>756</v>
      </c>
      <c r="G1060" s="117" t="s">
        <v>1010</v>
      </c>
      <c r="H1060" s="183">
        <v>70000000</v>
      </c>
      <c r="I1060" s="183">
        <f t="shared" si="19"/>
        <v>70000000</v>
      </c>
      <c r="J1060" s="117" t="s">
        <v>50</v>
      </c>
      <c r="K1060" s="117" t="s">
        <v>185</v>
      </c>
      <c r="L1060" s="117" t="s">
        <v>1732</v>
      </c>
    </row>
    <row r="1061" spans="2:12" ht="51">
      <c r="B1061" s="117" t="s">
        <v>1795</v>
      </c>
      <c r="C1061" s="117" t="s">
        <v>1927</v>
      </c>
      <c r="D1061" s="117" t="s">
        <v>324</v>
      </c>
      <c r="E1061" s="117" t="s">
        <v>1747</v>
      </c>
      <c r="F1061" s="117" t="s">
        <v>756</v>
      </c>
      <c r="G1061" s="117" t="s">
        <v>1010</v>
      </c>
      <c r="H1061" s="183">
        <v>50000000</v>
      </c>
      <c r="I1061" s="183">
        <f t="shared" si="19"/>
        <v>50000000</v>
      </c>
      <c r="J1061" s="117" t="s">
        <v>50</v>
      </c>
      <c r="K1061" s="117" t="s">
        <v>185</v>
      </c>
      <c r="L1061" s="117" t="s">
        <v>1732</v>
      </c>
    </row>
    <row r="1062" spans="2:12" ht="51">
      <c r="B1062" s="117" t="s">
        <v>1795</v>
      </c>
      <c r="C1062" s="117" t="s">
        <v>1928</v>
      </c>
      <c r="D1062" s="117" t="s">
        <v>324</v>
      </c>
      <c r="E1062" s="117" t="s">
        <v>1747</v>
      </c>
      <c r="F1062" s="117" t="s">
        <v>756</v>
      </c>
      <c r="G1062" s="117" t="s">
        <v>1010</v>
      </c>
      <c r="H1062" s="183">
        <v>90000000</v>
      </c>
      <c r="I1062" s="183">
        <f t="shared" si="19"/>
        <v>90000000</v>
      </c>
      <c r="J1062" s="117" t="s">
        <v>50</v>
      </c>
      <c r="K1062" s="117" t="s">
        <v>185</v>
      </c>
      <c r="L1062" s="117" t="s">
        <v>1732</v>
      </c>
    </row>
    <row r="1063" spans="2:12" ht="51">
      <c r="B1063" s="117">
        <v>93151501</v>
      </c>
      <c r="C1063" s="117" t="s">
        <v>766</v>
      </c>
      <c r="D1063" s="117" t="s">
        <v>46</v>
      </c>
      <c r="E1063" s="117" t="s">
        <v>767</v>
      </c>
      <c r="F1063" s="117" t="s">
        <v>756</v>
      </c>
      <c r="G1063" s="117" t="s">
        <v>495</v>
      </c>
      <c r="H1063" s="183">
        <v>90000000</v>
      </c>
      <c r="I1063" s="183">
        <v>90000000</v>
      </c>
      <c r="J1063" s="117" t="s">
        <v>50</v>
      </c>
      <c r="K1063" s="117" t="s">
        <v>185</v>
      </c>
      <c r="L1063" s="117" t="s">
        <v>1732</v>
      </c>
    </row>
    <row r="1064" spans="2:12" ht="51">
      <c r="B1064" s="117">
        <v>86101710</v>
      </c>
      <c r="C1064" s="117" t="s">
        <v>1929</v>
      </c>
      <c r="D1064" s="117" t="s">
        <v>324</v>
      </c>
      <c r="E1064" s="117" t="s">
        <v>25</v>
      </c>
      <c r="F1064" s="117" t="s">
        <v>498</v>
      </c>
      <c r="G1064" s="117" t="s">
        <v>1930</v>
      </c>
      <c r="H1064" s="183">
        <v>1500000000</v>
      </c>
      <c r="I1064" s="183">
        <f>+H1064</f>
        <v>1500000000</v>
      </c>
      <c r="J1064" s="117" t="s">
        <v>50</v>
      </c>
      <c r="K1064" s="117" t="s">
        <v>185</v>
      </c>
      <c r="L1064" s="117" t="s">
        <v>1732</v>
      </c>
    </row>
    <row r="1065" spans="2:12" ht="51">
      <c r="B1065" s="117">
        <v>86101710</v>
      </c>
      <c r="C1065" s="117" t="s">
        <v>1931</v>
      </c>
      <c r="D1065" s="117" t="s">
        <v>1474</v>
      </c>
      <c r="E1065" s="117" t="s">
        <v>114</v>
      </c>
      <c r="F1065" s="117" t="s">
        <v>498</v>
      </c>
      <c r="G1065" s="117" t="s">
        <v>1932</v>
      </c>
      <c r="H1065" s="183">
        <v>153344920</v>
      </c>
      <c r="I1065" s="183">
        <f>+H1065</f>
        <v>153344920</v>
      </c>
      <c r="J1065" s="117" t="s">
        <v>50</v>
      </c>
      <c r="K1065" s="117" t="s">
        <v>185</v>
      </c>
      <c r="L1065" s="117" t="s">
        <v>1732</v>
      </c>
    </row>
    <row r="1066" spans="2:12" ht="51">
      <c r="B1066" s="117" t="s">
        <v>1795</v>
      </c>
      <c r="C1066" s="117" t="s">
        <v>1933</v>
      </c>
      <c r="D1066" s="117" t="s">
        <v>324</v>
      </c>
      <c r="E1066" s="117" t="s">
        <v>1747</v>
      </c>
      <c r="F1066" s="117" t="s">
        <v>756</v>
      </c>
      <c r="G1066" s="117" t="s">
        <v>1010</v>
      </c>
      <c r="H1066" s="183">
        <v>50000000</v>
      </c>
      <c r="I1066" s="183">
        <f>+H1066</f>
        <v>50000000</v>
      </c>
      <c r="J1066" s="117" t="s">
        <v>50</v>
      </c>
      <c r="K1066" s="117" t="s">
        <v>185</v>
      </c>
      <c r="L1066" s="117" t="s">
        <v>1732</v>
      </c>
    </row>
    <row r="1067" spans="2:12" ht="51">
      <c r="B1067" s="117" t="s">
        <v>1795</v>
      </c>
      <c r="C1067" s="117" t="s">
        <v>1934</v>
      </c>
      <c r="D1067" s="117" t="s">
        <v>324</v>
      </c>
      <c r="E1067" s="117" t="s">
        <v>1747</v>
      </c>
      <c r="F1067" s="117" t="s">
        <v>756</v>
      </c>
      <c r="G1067" s="117" t="s">
        <v>1010</v>
      </c>
      <c r="H1067" s="183">
        <v>60000000</v>
      </c>
      <c r="I1067" s="183">
        <f>+H1067</f>
        <v>60000000</v>
      </c>
      <c r="J1067" s="117" t="s">
        <v>50</v>
      </c>
      <c r="K1067" s="117" t="s">
        <v>185</v>
      </c>
      <c r="L1067" s="117" t="s">
        <v>1732</v>
      </c>
    </row>
    <row r="1068" spans="2:12" ht="51">
      <c r="B1068" s="117" t="s">
        <v>1795</v>
      </c>
      <c r="C1068" s="117" t="s">
        <v>1935</v>
      </c>
      <c r="D1068" s="117" t="s">
        <v>1474</v>
      </c>
      <c r="E1068" s="117" t="s">
        <v>1747</v>
      </c>
      <c r="F1068" s="117" t="s">
        <v>756</v>
      </c>
      <c r="G1068" s="117" t="s">
        <v>185</v>
      </c>
      <c r="H1068" s="183">
        <v>70000000</v>
      </c>
      <c r="I1068" s="183">
        <v>70000000</v>
      </c>
      <c r="J1068" s="117" t="s">
        <v>50</v>
      </c>
      <c r="K1068" s="117" t="s">
        <v>185</v>
      </c>
      <c r="L1068" s="117" t="s">
        <v>1732</v>
      </c>
    </row>
    <row r="1069" spans="2:12" ht="51">
      <c r="B1069" s="117" t="s">
        <v>1795</v>
      </c>
      <c r="C1069" s="117" t="s">
        <v>1936</v>
      </c>
      <c r="D1069" s="117" t="s">
        <v>324</v>
      </c>
      <c r="E1069" s="117" t="s">
        <v>1747</v>
      </c>
      <c r="F1069" s="117" t="s">
        <v>756</v>
      </c>
      <c r="G1069" s="117" t="s">
        <v>1010</v>
      </c>
      <c r="H1069" s="183">
        <v>130000000</v>
      </c>
      <c r="I1069" s="183">
        <f>+H1069</f>
        <v>130000000</v>
      </c>
      <c r="J1069" s="117" t="s">
        <v>50</v>
      </c>
      <c r="K1069" s="117" t="s">
        <v>185</v>
      </c>
      <c r="L1069" s="117" t="s">
        <v>1732</v>
      </c>
    </row>
    <row r="1070" spans="2:12" ht="51">
      <c r="B1070" s="117" t="s">
        <v>1795</v>
      </c>
      <c r="C1070" s="117" t="s">
        <v>1937</v>
      </c>
      <c r="D1070" s="117" t="s">
        <v>324</v>
      </c>
      <c r="E1070" s="117" t="s">
        <v>1747</v>
      </c>
      <c r="F1070" s="117" t="s">
        <v>756</v>
      </c>
      <c r="G1070" s="117" t="s">
        <v>1010</v>
      </c>
      <c r="H1070" s="183">
        <v>30000000</v>
      </c>
      <c r="I1070" s="183">
        <f>+H1070</f>
        <v>30000000</v>
      </c>
      <c r="J1070" s="117" t="s">
        <v>50</v>
      </c>
      <c r="K1070" s="117" t="s">
        <v>185</v>
      </c>
      <c r="L1070" s="117" t="s">
        <v>1732</v>
      </c>
    </row>
    <row r="1071" spans="2:12" ht="51">
      <c r="B1071" s="117" t="s">
        <v>1795</v>
      </c>
      <c r="C1071" s="117" t="s">
        <v>1938</v>
      </c>
      <c r="D1071" s="117" t="s">
        <v>324</v>
      </c>
      <c r="E1071" s="117" t="s">
        <v>1747</v>
      </c>
      <c r="F1071" s="117" t="s">
        <v>756</v>
      </c>
      <c r="G1071" s="117" t="s">
        <v>1010</v>
      </c>
      <c r="H1071" s="183">
        <v>120000000</v>
      </c>
      <c r="I1071" s="183">
        <f>+H1071</f>
        <v>120000000</v>
      </c>
      <c r="J1071" s="117" t="s">
        <v>50</v>
      </c>
      <c r="K1071" s="117" t="s">
        <v>185</v>
      </c>
      <c r="L1071" s="117" t="s">
        <v>1732</v>
      </c>
    </row>
    <row r="1072" spans="2:12" ht="51">
      <c r="B1072" s="117" t="s">
        <v>1795</v>
      </c>
      <c r="C1072" s="117" t="s">
        <v>1939</v>
      </c>
      <c r="D1072" s="117" t="s">
        <v>324</v>
      </c>
      <c r="E1072" s="117" t="s">
        <v>1747</v>
      </c>
      <c r="F1072" s="117" t="s">
        <v>756</v>
      </c>
      <c r="G1072" s="117" t="s">
        <v>1010</v>
      </c>
      <c r="H1072" s="183">
        <v>35000000</v>
      </c>
      <c r="I1072" s="183">
        <f>+H1072</f>
        <v>35000000</v>
      </c>
      <c r="J1072" s="117" t="s">
        <v>50</v>
      </c>
      <c r="K1072" s="117" t="s">
        <v>185</v>
      </c>
      <c r="L1072" s="117" t="s">
        <v>1732</v>
      </c>
    </row>
    <row r="1073" spans="2:12" ht="51">
      <c r="B1073" s="117" t="s">
        <v>1795</v>
      </c>
      <c r="C1073" s="117" t="s">
        <v>1940</v>
      </c>
      <c r="D1073" s="117" t="s">
        <v>1474</v>
      </c>
      <c r="E1073" s="117" t="s">
        <v>1747</v>
      </c>
      <c r="F1073" s="117" t="s">
        <v>756</v>
      </c>
      <c r="G1073" s="117" t="s">
        <v>185</v>
      </c>
      <c r="H1073" s="183">
        <v>100000000</v>
      </c>
      <c r="I1073" s="183">
        <v>100000000</v>
      </c>
      <c r="J1073" s="117" t="s">
        <v>50</v>
      </c>
      <c r="K1073" s="117" t="s">
        <v>185</v>
      </c>
      <c r="L1073" s="117" t="s">
        <v>1732</v>
      </c>
    </row>
    <row r="1074" spans="2:12" ht="51">
      <c r="B1074" s="117">
        <v>72121406</v>
      </c>
      <c r="C1074" s="117" t="s">
        <v>1941</v>
      </c>
      <c r="D1074" s="117" t="s">
        <v>1474</v>
      </c>
      <c r="E1074" s="117" t="s">
        <v>40</v>
      </c>
      <c r="F1074" s="117" t="s">
        <v>21</v>
      </c>
      <c r="G1074" s="117" t="s">
        <v>1010</v>
      </c>
      <c r="H1074" s="183">
        <v>320000000</v>
      </c>
      <c r="I1074" s="183">
        <f>+H1074</f>
        <v>320000000</v>
      </c>
      <c r="J1074" s="117" t="s">
        <v>50</v>
      </c>
      <c r="K1074" s="117" t="s">
        <v>185</v>
      </c>
      <c r="L1074" s="117" t="s">
        <v>1732</v>
      </c>
    </row>
    <row r="1075" spans="2:12" ht="51">
      <c r="B1075" s="117">
        <v>86101710</v>
      </c>
      <c r="C1075" s="117" t="s">
        <v>1942</v>
      </c>
      <c r="D1075" s="117" t="s">
        <v>742</v>
      </c>
      <c r="E1075" s="117" t="s">
        <v>25</v>
      </c>
      <c r="F1075" s="117" t="s">
        <v>498</v>
      </c>
      <c r="G1075" s="117" t="s">
        <v>1010</v>
      </c>
      <c r="H1075" s="183">
        <v>300000000</v>
      </c>
      <c r="I1075" s="183">
        <f>+H1075</f>
        <v>300000000</v>
      </c>
      <c r="J1075" s="117" t="s">
        <v>50</v>
      </c>
      <c r="K1075" s="117" t="s">
        <v>185</v>
      </c>
      <c r="L1075" s="117" t="s">
        <v>1732</v>
      </c>
    </row>
    <row r="1076" spans="2:12" ht="140.25">
      <c r="B1076" s="117">
        <v>86101710</v>
      </c>
      <c r="C1076" s="117" t="s">
        <v>1943</v>
      </c>
      <c r="D1076" s="65" t="s">
        <v>1474</v>
      </c>
      <c r="E1076" s="65" t="s">
        <v>1944</v>
      </c>
      <c r="F1076" s="117" t="s">
        <v>756</v>
      </c>
      <c r="G1076" s="117" t="s">
        <v>185</v>
      </c>
      <c r="H1076" s="183">
        <v>0</v>
      </c>
      <c r="I1076" s="183">
        <v>0</v>
      </c>
      <c r="J1076" s="117" t="s">
        <v>50</v>
      </c>
      <c r="K1076" s="117" t="s">
        <v>185</v>
      </c>
      <c r="L1076" s="117" t="s">
        <v>1732</v>
      </c>
    </row>
    <row r="1077" spans="2:12" ht="76.5">
      <c r="B1077" s="117">
        <v>86101710</v>
      </c>
      <c r="C1077" s="117" t="s">
        <v>1945</v>
      </c>
      <c r="D1077" s="117" t="s">
        <v>1394</v>
      </c>
      <c r="E1077" s="65" t="s">
        <v>25</v>
      </c>
      <c r="F1077" s="117" t="s">
        <v>756</v>
      </c>
      <c r="G1077" s="117" t="s">
        <v>185</v>
      </c>
      <c r="H1077" s="183">
        <v>0</v>
      </c>
      <c r="I1077" s="183">
        <v>0</v>
      </c>
      <c r="J1077" s="117" t="s">
        <v>50</v>
      </c>
      <c r="K1077" s="117" t="s">
        <v>185</v>
      </c>
      <c r="L1077" s="117" t="s">
        <v>1732</v>
      </c>
    </row>
    <row r="1078" spans="2:12" ht="63.75">
      <c r="B1078" s="117">
        <v>81112100</v>
      </c>
      <c r="C1078" s="117" t="s">
        <v>1946</v>
      </c>
      <c r="D1078" s="117" t="s">
        <v>1474</v>
      </c>
      <c r="E1078" s="117" t="s">
        <v>1012</v>
      </c>
      <c r="F1078" s="117" t="s">
        <v>756</v>
      </c>
      <c r="G1078" s="117" t="s">
        <v>185</v>
      </c>
      <c r="H1078" s="183">
        <v>0</v>
      </c>
      <c r="I1078" s="183">
        <v>0</v>
      </c>
      <c r="J1078" s="117" t="s">
        <v>50</v>
      </c>
      <c r="K1078" s="117" t="s">
        <v>185</v>
      </c>
      <c r="L1078" s="117" t="s">
        <v>1732</v>
      </c>
    </row>
    <row r="1079" spans="2:12" ht="51">
      <c r="B1079" s="117">
        <v>86101710</v>
      </c>
      <c r="C1079" s="117" t="s">
        <v>1947</v>
      </c>
      <c r="D1079" s="117" t="s">
        <v>1474</v>
      </c>
      <c r="E1079" s="117" t="s">
        <v>25</v>
      </c>
      <c r="F1079" s="117" t="s">
        <v>756</v>
      </c>
      <c r="G1079" s="117" t="s">
        <v>185</v>
      </c>
      <c r="H1079" s="183">
        <v>0</v>
      </c>
      <c r="I1079" s="183">
        <v>0</v>
      </c>
      <c r="J1079" s="117" t="s">
        <v>50</v>
      </c>
      <c r="K1079" s="117" t="s">
        <v>185</v>
      </c>
      <c r="L1079" s="117" t="s">
        <v>1732</v>
      </c>
    </row>
    <row r="1080" spans="2:12" ht="102">
      <c r="B1080" s="117">
        <v>86101710</v>
      </c>
      <c r="C1080" s="117" t="s">
        <v>1948</v>
      </c>
      <c r="D1080" s="117" t="s">
        <v>1474</v>
      </c>
      <c r="E1080" s="117" t="s">
        <v>47</v>
      </c>
      <c r="F1080" s="117" t="s">
        <v>756</v>
      </c>
      <c r="G1080" s="117" t="s">
        <v>185</v>
      </c>
      <c r="H1080" s="183">
        <v>1304806830</v>
      </c>
      <c r="I1080" s="183">
        <v>1304806830</v>
      </c>
      <c r="J1080" s="117" t="s">
        <v>50</v>
      </c>
      <c r="K1080" s="117" t="s">
        <v>185</v>
      </c>
      <c r="L1080" s="117" t="s">
        <v>1732</v>
      </c>
    </row>
    <row r="1081" spans="2:12" ht="63.75">
      <c r="B1081" s="117">
        <v>72121406</v>
      </c>
      <c r="C1081" s="117" t="s">
        <v>1949</v>
      </c>
      <c r="D1081" s="117" t="s">
        <v>1474</v>
      </c>
      <c r="E1081" s="117" t="s">
        <v>1950</v>
      </c>
      <c r="F1081" s="117" t="s">
        <v>756</v>
      </c>
      <c r="G1081" s="117" t="s">
        <v>185</v>
      </c>
      <c r="H1081" s="183">
        <v>0</v>
      </c>
      <c r="I1081" s="183">
        <v>0</v>
      </c>
      <c r="J1081" s="117" t="s">
        <v>50</v>
      </c>
      <c r="K1081" s="117" t="s">
        <v>185</v>
      </c>
      <c r="L1081" s="117" t="s">
        <v>1732</v>
      </c>
    </row>
    <row r="1082" spans="2:12" ht="76.5">
      <c r="B1082" s="117">
        <v>72121406</v>
      </c>
      <c r="C1082" s="117" t="s">
        <v>1951</v>
      </c>
      <c r="D1082" s="117" t="s">
        <v>1474</v>
      </c>
      <c r="E1082" s="117" t="s">
        <v>1952</v>
      </c>
      <c r="F1082" s="117" t="s">
        <v>756</v>
      </c>
      <c r="G1082" s="117" t="s">
        <v>185</v>
      </c>
      <c r="H1082" s="183">
        <v>0</v>
      </c>
      <c r="I1082" s="183">
        <v>0</v>
      </c>
      <c r="J1082" s="117" t="s">
        <v>50</v>
      </c>
      <c r="K1082" s="117" t="s">
        <v>185</v>
      </c>
      <c r="L1082" s="117" t="s">
        <v>1732</v>
      </c>
    </row>
    <row r="1083" spans="2:12" ht="51">
      <c r="B1083" s="117">
        <v>72121408</v>
      </c>
      <c r="C1083" s="117" t="s">
        <v>1953</v>
      </c>
      <c r="D1083" s="117" t="s">
        <v>1394</v>
      </c>
      <c r="E1083" s="117" t="s">
        <v>1954</v>
      </c>
      <c r="F1083" s="117" t="s">
        <v>498</v>
      </c>
      <c r="G1083" s="117" t="s">
        <v>1010</v>
      </c>
      <c r="H1083" s="183">
        <v>469727069</v>
      </c>
      <c r="I1083" s="183">
        <f>+H1083</f>
        <v>469727069</v>
      </c>
      <c r="J1083" s="117" t="s">
        <v>50</v>
      </c>
      <c r="K1083" s="117" t="s">
        <v>185</v>
      </c>
      <c r="L1083" s="117" t="s">
        <v>1732</v>
      </c>
    </row>
    <row r="1084" spans="2:12" ht="51">
      <c r="B1084" s="117">
        <v>72121407</v>
      </c>
      <c r="C1084" s="117" t="s">
        <v>1955</v>
      </c>
      <c r="D1084" s="117" t="s">
        <v>1394</v>
      </c>
      <c r="E1084" s="117" t="s">
        <v>20</v>
      </c>
      <c r="F1084" s="117" t="s">
        <v>498</v>
      </c>
      <c r="G1084" s="117" t="s">
        <v>1077</v>
      </c>
      <c r="H1084" s="183">
        <v>205000000</v>
      </c>
      <c r="I1084" s="183">
        <v>205000000</v>
      </c>
      <c r="J1084" s="117" t="s">
        <v>50</v>
      </c>
      <c r="K1084" s="117" t="s">
        <v>185</v>
      </c>
      <c r="L1084" s="117" t="s">
        <v>1732</v>
      </c>
    </row>
    <row r="1085" spans="2:12" ht="51">
      <c r="B1085" s="117">
        <v>86101710</v>
      </c>
      <c r="C1085" s="117" t="s">
        <v>1956</v>
      </c>
      <c r="D1085" s="117" t="s">
        <v>1474</v>
      </c>
      <c r="E1085" s="117" t="s">
        <v>25</v>
      </c>
      <c r="F1085" s="117" t="s">
        <v>498</v>
      </c>
      <c r="G1085" s="117" t="s">
        <v>1905</v>
      </c>
      <c r="H1085" s="183">
        <v>301572160</v>
      </c>
      <c r="I1085" s="183">
        <f>+H1085</f>
        <v>301572160</v>
      </c>
      <c r="J1085" s="117" t="s">
        <v>50</v>
      </c>
      <c r="K1085" s="117" t="s">
        <v>185</v>
      </c>
      <c r="L1085" s="117" t="s">
        <v>1732</v>
      </c>
    </row>
    <row r="1086" spans="2:12" ht="63.75">
      <c r="B1086" s="117">
        <v>86101710</v>
      </c>
      <c r="C1086" s="117" t="s">
        <v>1957</v>
      </c>
      <c r="D1086" s="117" t="s">
        <v>1474</v>
      </c>
      <c r="E1086" s="117" t="s">
        <v>25</v>
      </c>
      <c r="F1086" s="117" t="s">
        <v>756</v>
      </c>
      <c r="G1086" s="117" t="s">
        <v>1958</v>
      </c>
      <c r="H1086" s="183">
        <f>446650000+376480000</f>
        <v>823130000</v>
      </c>
      <c r="I1086" s="183">
        <f>+H1086</f>
        <v>823130000</v>
      </c>
      <c r="J1086" s="117" t="s">
        <v>50</v>
      </c>
      <c r="K1086" s="117" t="s">
        <v>185</v>
      </c>
      <c r="L1086" s="117" t="s">
        <v>1732</v>
      </c>
    </row>
    <row r="1087" spans="2:12" ht="51">
      <c r="B1087" s="117">
        <v>86101710</v>
      </c>
      <c r="C1087" s="117" t="s">
        <v>1959</v>
      </c>
      <c r="D1087" s="117" t="s">
        <v>46</v>
      </c>
      <c r="E1087" s="117" t="s">
        <v>41</v>
      </c>
      <c r="F1087" s="117" t="s">
        <v>498</v>
      </c>
      <c r="G1087" s="117" t="s">
        <v>1010</v>
      </c>
      <c r="H1087" s="183">
        <v>335000000</v>
      </c>
      <c r="I1087" s="183">
        <v>335000000</v>
      </c>
      <c r="J1087" s="117" t="s">
        <v>50</v>
      </c>
      <c r="K1087" s="117" t="s">
        <v>185</v>
      </c>
      <c r="L1087" s="117" t="s">
        <v>1732</v>
      </c>
    </row>
    <row r="1088" spans="2:12" ht="89.25">
      <c r="B1088" s="117" t="s">
        <v>1795</v>
      </c>
      <c r="C1088" s="117" t="s">
        <v>1960</v>
      </c>
      <c r="D1088" s="117" t="s">
        <v>55</v>
      </c>
      <c r="E1088" s="117" t="s">
        <v>17</v>
      </c>
      <c r="F1088" s="117" t="s">
        <v>498</v>
      </c>
      <c r="G1088" s="117" t="s">
        <v>185</v>
      </c>
      <c r="H1088" s="183">
        <v>0</v>
      </c>
      <c r="I1088" s="183">
        <v>0</v>
      </c>
      <c r="J1088" s="117" t="s">
        <v>50</v>
      </c>
      <c r="K1088" s="117" t="s">
        <v>185</v>
      </c>
      <c r="L1088" s="117" t="s">
        <v>1732</v>
      </c>
    </row>
    <row r="1089" spans="2:12" ht="63.75">
      <c r="B1089" s="117">
        <v>86101710</v>
      </c>
      <c r="C1089" s="117" t="s">
        <v>769</v>
      </c>
      <c r="D1089" s="117" t="s">
        <v>55</v>
      </c>
      <c r="E1089" s="117" t="s">
        <v>1081</v>
      </c>
      <c r="F1089" s="117" t="s">
        <v>756</v>
      </c>
      <c r="G1089" s="117" t="s">
        <v>1810</v>
      </c>
      <c r="H1089" s="183">
        <v>300000000</v>
      </c>
      <c r="I1089" s="183">
        <v>300000000</v>
      </c>
      <c r="J1089" s="117" t="s">
        <v>50</v>
      </c>
      <c r="K1089" s="117" t="s">
        <v>185</v>
      </c>
      <c r="L1089" s="117" t="s">
        <v>1732</v>
      </c>
    </row>
    <row r="1090" spans="2:12" ht="63.75">
      <c r="B1090" s="117">
        <v>86101710</v>
      </c>
      <c r="C1090" s="117" t="s">
        <v>1961</v>
      </c>
      <c r="D1090" s="117" t="s">
        <v>1474</v>
      </c>
      <c r="E1090" s="117" t="s">
        <v>1012</v>
      </c>
      <c r="F1090" s="117" t="s">
        <v>498</v>
      </c>
      <c r="G1090" s="117" t="s">
        <v>1962</v>
      </c>
      <c r="H1090" s="183">
        <f>250000000+624906207</f>
        <v>874906207</v>
      </c>
      <c r="I1090" s="183">
        <f>+H1090</f>
        <v>874906207</v>
      </c>
      <c r="J1090" s="117" t="s">
        <v>50</v>
      </c>
      <c r="K1090" s="117" t="s">
        <v>185</v>
      </c>
      <c r="L1090" s="117" t="s">
        <v>1732</v>
      </c>
    </row>
    <row r="1091" spans="2:12" ht="89.25">
      <c r="B1091" s="117">
        <v>78111800</v>
      </c>
      <c r="C1091" s="117" t="s">
        <v>1963</v>
      </c>
      <c r="D1091" s="117" t="s">
        <v>267</v>
      </c>
      <c r="E1091" s="117" t="s">
        <v>1747</v>
      </c>
      <c r="F1091" s="117" t="s">
        <v>498</v>
      </c>
      <c r="G1091" s="117" t="s">
        <v>1010</v>
      </c>
      <c r="H1091" s="183">
        <v>3500000000</v>
      </c>
      <c r="I1091" s="183">
        <f>+H1091</f>
        <v>3500000000</v>
      </c>
      <c r="J1091" s="117" t="s">
        <v>50</v>
      </c>
      <c r="K1091" s="117" t="s">
        <v>185</v>
      </c>
      <c r="L1091" s="117" t="s">
        <v>1732</v>
      </c>
    </row>
    <row r="1092" spans="2:12" ht="63.75">
      <c r="B1092" s="117">
        <v>80111707</v>
      </c>
      <c r="C1092" s="117" t="s">
        <v>1000</v>
      </c>
      <c r="D1092" s="117" t="s">
        <v>55</v>
      </c>
      <c r="E1092" s="117" t="s">
        <v>62</v>
      </c>
      <c r="F1092" s="117" t="s">
        <v>21</v>
      </c>
      <c r="G1092" s="117" t="s">
        <v>146</v>
      </c>
      <c r="H1092" s="183">
        <v>1000000000</v>
      </c>
      <c r="I1092" s="183">
        <v>1000000000</v>
      </c>
      <c r="J1092" s="117" t="s">
        <v>50</v>
      </c>
      <c r="K1092" s="117" t="s">
        <v>185</v>
      </c>
      <c r="L1092" s="117" t="s">
        <v>1732</v>
      </c>
    </row>
    <row r="1093" spans="2:12" ht="51">
      <c r="B1093" s="117" t="s">
        <v>2718</v>
      </c>
      <c r="C1093" s="117" t="s">
        <v>741</v>
      </c>
      <c r="D1093" s="117" t="s">
        <v>742</v>
      </c>
      <c r="E1093" s="117" t="s">
        <v>1964</v>
      </c>
      <c r="F1093" s="117" t="s">
        <v>743</v>
      </c>
      <c r="G1093" s="117" t="s">
        <v>495</v>
      </c>
      <c r="H1093" s="183">
        <v>800000000</v>
      </c>
      <c r="I1093" s="183">
        <v>800000000</v>
      </c>
      <c r="J1093" s="117" t="s">
        <v>50</v>
      </c>
      <c r="K1093" s="117" t="s">
        <v>185</v>
      </c>
      <c r="L1093" s="117" t="s">
        <v>1732</v>
      </c>
    </row>
    <row r="1094" spans="2:12" ht="51">
      <c r="B1094" s="117">
        <v>86101710</v>
      </c>
      <c r="C1094" s="117" t="s">
        <v>1965</v>
      </c>
      <c r="D1094" s="117" t="s">
        <v>1474</v>
      </c>
      <c r="E1094" s="117" t="s">
        <v>25</v>
      </c>
      <c r="F1094" s="117" t="s">
        <v>756</v>
      </c>
      <c r="G1094" s="117" t="s">
        <v>1905</v>
      </c>
      <c r="H1094" s="183">
        <v>2000000000</v>
      </c>
      <c r="I1094" s="183">
        <f>+H1094</f>
        <v>2000000000</v>
      </c>
      <c r="J1094" s="117" t="s">
        <v>50</v>
      </c>
      <c r="K1094" s="117" t="s">
        <v>185</v>
      </c>
      <c r="L1094" s="117" t="s">
        <v>1732</v>
      </c>
    </row>
    <row r="1095" spans="2:12" ht="51">
      <c r="B1095" s="117">
        <v>78111800</v>
      </c>
      <c r="C1095" s="117" t="s">
        <v>1966</v>
      </c>
      <c r="D1095" s="117" t="s">
        <v>1474</v>
      </c>
      <c r="E1095" s="117" t="s">
        <v>1012</v>
      </c>
      <c r="F1095" s="117" t="s">
        <v>756</v>
      </c>
      <c r="G1095" s="117" t="s">
        <v>1010</v>
      </c>
      <c r="H1095" s="183">
        <v>623520000</v>
      </c>
      <c r="I1095" s="183">
        <f>+H1095</f>
        <v>623520000</v>
      </c>
      <c r="J1095" s="117" t="s">
        <v>50</v>
      </c>
      <c r="K1095" s="117" t="s">
        <v>185</v>
      </c>
      <c r="L1095" s="117" t="s">
        <v>1732</v>
      </c>
    </row>
    <row r="1096" spans="2:12" ht="51">
      <c r="B1096" s="117">
        <v>86101710</v>
      </c>
      <c r="C1096" s="117" t="s">
        <v>1967</v>
      </c>
      <c r="D1096" s="117" t="s">
        <v>46</v>
      </c>
      <c r="E1096" s="117" t="s">
        <v>11</v>
      </c>
      <c r="F1096" s="117" t="s">
        <v>498</v>
      </c>
      <c r="G1096" s="117" t="s">
        <v>1010</v>
      </c>
      <c r="H1096" s="183">
        <v>2000000000</v>
      </c>
      <c r="I1096" s="183">
        <v>2000000000</v>
      </c>
      <c r="J1096" s="117" t="s">
        <v>50</v>
      </c>
      <c r="K1096" s="117" t="s">
        <v>185</v>
      </c>
      <c r="L1096" s="117" t="s">
        <v>1732</v>
      </c>
    </row>
    <row r="1097" spans="2:12" ht="76.5">
      <c r="B1097" s="117">
        <v>72121406</v>
      </c>
      <c r="C1097" s="117" t="s">
        <v>1968</v>
      </c>
      <c r="D1097" s="117" t="s">
        <v>55</v>
      </c>
      <c r="E1097" s="117" t="s">
        <v>1049</v>
      </c>
      <c r="F1097" s="117" t="s">
        <v>756</v>
      </c>
      <c r="G1097" s="117" t="s">
        <v>1010</v>
      </c>
      <c r="H1097" s="183">
        <v>1500000000</v>
      </c>
      <c r="I1097" s="183">
        <v>1500000000</v>
      </c>
      <c r="J1097" s="117" t="s">
        <v>50</v>
      </c>
      <c r="K1097" s="117" t="s">
        <v>185</v>
      </c>
      <c r="L1097" s="117" t="s">
        <v>1732</v>
      </c>
    </row>
    <row r="1098" spans="2:12" ht="51">
      <c r="B1098" s="117">
        <v>81101515</v>
      </c>
      <c r="C1098" s="117" t="s">
        <v>1969</v>
      </c>
      <c r="D1098" s="117" t="s">
        <v>1394</v>
      </c>
      <c r="E1098" s="117" t="s">
        <v>1034</v>
      </c>
      <c r="F1098" s="117" t="s">
        <v>1733</v>
      </c>
      <c r="G1098" s="117" t="s">
        <v>1010</v>
      </c>
      <c r="H1098" s="183">
        <v>80000000</v>
      </c>
      <c r="I1098" s="183">
        <f aca="true" t="shared" si="20" ref="I1098:I1105">+H1098</f>
        <v>80000000</v>
      </c>
      <c r="J1098" s="117" t="s">
        <v>50</v>
      </c>
      <c r="K1098" s="117" t="s">
        <v>185</v>
      </c>
      <c r="L1098" s="117" t="s">
        <v>1732</v>
      </c>
    </row>
    <row r="1099" spans="2:12" ht="63.75">
      <c r="B1099" s="117">
        <v>72121406</v>
      </c>
      <c r="C1099" s="117" t="s">
        <v>1970</v>
      </c>
      <c r="D1099" s="117" t="s">
        <v>1394</v>
      </c>
      <c r="E1099" s="117" t="s">
        <v>40</v>
      </c>
      <c r="F1099" s="117" t="s">
        <v>21</v>
      </c>
      <c r="G1099" s="117" t="s">
        <v>1010</v>
      </c>
      <c r="H1099" s="183">
        <v>500000000</v>
      </c>
      <c r="I1099" s="183">
        <f t="shared" si="20"/>
        <v>500000000</v>
      </c>
      <c r="J1099" s="117" t="s">
        <v>50</v>
      </c>
      <c r="K1099" s="117" t="s">
        <v>185</v>
      </c>
      <c r="L1099" s="117" t="s">
        <v>1732</v>
      </c>
    </row>
    <row r="1100" spans="2:12" ht="114.75">
      <c r="B1100" s="117">
        <v>72121406</v>
      </c>
      <c r="C1100" s="117" t="s">
        <v>1971</v>
      </c>
      <c r="D1100" s="117" t="s">
        <v>1474</v>
      </c>
      <c r="E1100" s="117" t="s">
        <v>40</v>
      </c>
      <c r="F1100" s="117" t="s">
        <v>21</v>
      </c>
      <c r="G1100" s="117" t="s">
        <v>1010</v>
      </c>
      <c r="H1100" s="183">
        <v>620000000</v>
      </c>
      <c r="I1100" s="183">
        <f t="shared" si="20"/>
        <v>620000000</v>
      </c>
      <c r="J1100" s="117" t="s">
        <v>50</v>
      </c>
      <c r="K1100" s="117" t="s">
        <v>185</v>
      </c>
      <c r="L1100" s="117" t="s">
        <v>1732</v>
      </c>
    </row>
    <row r="1101" spans="2:12" ht="51">
      <c r="B1101" s="117">
        <v>72121406</v>
      </c>
      <c r="C1101" s="117" t="s">
        <v>1972</v>
      </c>
      <c r="D1101" s="117" t="s">
        <v>1394</v>
      </c>
      <c r="E1101" s="117" t="s">
        <v>306</v>
      </c>
      <c r="F1101" s="117" t="s">
        <v>21</v>
      </c>
      <c r="G1101" s="117" t="s">
        <v>1780</v>
      </c>
      <c r="H1101" s="183">
        <v>170000000</v>
      </c>
      <c r="I1101" s="183">
        <f t="shared" si="20"/>
        <v>170000000</v>
      </c>
      <c r="J1101" s="117" t="s">
        <v>50</v>
      </c>
      <c r="K1101" s="117" t="s">
        <v>185</v>
      </c>
      <c r="L1101" s="117" t="s">
        <v>1732</v>
      </c>
    </row>
    <row r="1102" spans="2:12" ht="51">
      <c r="B1102" s="117">
        <v>46171610</v>
      </c>
      <c r="C1102" s="117" t="s">
        <v>1973</v>
      </c>
      <c r="D1102" s="117" t="s">
        <v>1394</v>
      </c>
      <c r="E1102" s="117" t="s">
        <v>25</v>
      </c>
      <c r="F1102" s="117" t="s">
        <v>21</v>
      </c>
      <c r="G1102" s="117" t="s">
        <v>1736</v>
      </c>
      <c r="H1102" s="183">
        <v>400000000</v>
      </c>
      <c r="I1102" s="183">
        <f t="shared" si="20"/>
        <v>400000000</v>
      </c>
      <c r="J1102" s="117" t="s">
        <v>50</v>
      </c>
      <c r="K1102" s="117" t="s">
        <v>185</v>
      </c>
      <c r="L1102" s="117" t="s">
        <v>1732</v>
      </c>
    </row>
    <row r="1103" spans="2:12" ht="51">
      <c r="B1103" s="117">
        <v>81131500</v>
      </c>
      <c r="C1103" s="117" t="s">
        <v>1974</v>
      </c>
      <c r="D1103" s="117" t="s">
        <v>1474</v>
      </c>
      <c r="E1103" s="117" t="s">
        <v>1012</v>
      </c>
      <c r="F1103" s="117" t="s">
        <v>756</v>
      </c>
      <c r="G1103" s="117" t="s">
        <v>144</v>
      </c>
      <c r="H1103" s="183">
        <v>666000000</v>
      </c>
      <c r="I1103" s="183">
        <f t="shared" si="20"/>
        <v>666000000</v>
      </c>
      <c r="J1103" s="117" t="s">
        <v>50</v>
      </c>
      <c r="K1103" s="117" t="s">
        <v>185</v>
      </c>
      <c r="L1103" s="117" t="s">
        <v>1732</v>
      </c>
    </row>
    <row r="1104" spans="2:12" ht="51">
      <c r="B1104" s="117">
        <v>86101710</v>
      </c>
      <c r="C1104" s="117" t="s">
        <v>1975</v>
      </c>
      <c r="D1104" s="117" t="s">
        <v>1474</v>
      </c>
      <c r="E1104" s="117" t="s">
        <v>47</v>
      </c>
      <c r="F1104" s="117" t="s">
        <v>756</v>
      </c>
      <c r="G1104" s="117" t="s">
        <v>1736</v>
      </c>
      <c r="H1104" s="183">
        <v>150000000</v>
      </c>
      <c r="I1104" s="183">
        <f t="shared" si="20"/>
        <v>150000000</v>
      </c>
      <c r="J1104" s="117" t="s">
        <v>50</v>
      </c>
      <c r="K1104" s="117" t="s">
        <v>185</v>
      </c>
      <c r="L1104" s="117" t="s">
        <v>1732</v>
      </c>
    </row>
    <row r="1105" spans="2:12" ht="51">
      <c r="B1105" s="117">
        <v>60102100</v>
      </c>
      <c r="C1105" s="117" t="s">
        <v>1976</v>
      </c>
      <c r="D1105" s="117" t="s">
        <v>1474</v>
      </c>
      <c r="E1105" s="117" t="s">
        <v>41</v>
      </c>
      <c r="F1105" s="117" t="s">
        <v>21</v>
      </c>
      <c r="G1105" s="117" t="s">
        <v>770</v>
      </c>
      <c r="H1105" s="183">
        <v>346340000</v>
      </c>
      <c r="I1105" s="183">
        <f t="shared" si="20"/>
        <v>346340000</v>
      </c>
      <c r="J1105" s="117" t="s">
        <v>50</v>
      </c>
      <c r="K1105" s="117" t="s">
        <v>185</v>
      </c>
      <c r="L1105" s="117" t="s">
        <v>1732</v>
      </c>
    </row>
    <row r="1106" spans="2:12" ht="63.75">
      <c r="B1106" s="117">
        <v>47131700</v>
      </c>
      <c r="C1106" s="117" t="s">
        <v>1977</v>
      </c>
      <c r="D1106" s="117" t="s">
        <v>55</v>
      </c>
      <c r="E1106" s="117" t="s">
        <v>61</v>
      </c>
      <c r="F1106" s="117" t="s">
        <v>21</v>
      </c>
      <c r="G1106" s="117" t="s">
        <v>1810</v>
      </c>
      <c r="H1106" s="183">
        <v>1550000000</v>
      </c>
      <c r="I1106" s="183">
        <v>1550000000</v>
      </c>
      <c r="J1106" s="117" t="s">
        <v>50</v>
      </c>
      <c r="K1106" s="117" t="s">
        <v>185</v>
      </c>
      <c r="L1106" s="117" t="s">
        <v>1732</v>
      </c>
    </row>
    <row r="1107" spans="2:12" ht="76.5">
      <c r="B1107" s="117">
        <v>86101710</v>
      </c>
      <c r="C1107" s="117" t="s">
        <v>1978</v>
      </c>
      <c r="D1107" s="117" t="s">
        <v>1979</v>
      </c>
      <c r="E1107" s="117" t="s">
        <v>25</v>
      </c>
      <c r="F1107" s="117" t="s">
        <v>756</v>
      </c>
      <c r="G1107" s="117" t="s">
        <v>1010</v>
      </c>
      <c r="H1107" s="183">
        <v>150000000</v>
      </c>
      <c r="I1107" s="183">
        <f>+H1107</f>
        <v>150000000</v>
      </c>
      <c r="J1107" s="117" t="s">
        <v>50</v>
      </c>
      <c r="K1107" s="117" t="s">
        <v>185</v>
      </c>
      <c r="L1107" s="117" t="s">
        <v>1732</v>
      </c>
    </row>
    <row r="1108" spans="2:12" ht="63.75">
      <c r="B1108" s="117">
        <v>86101710</v>
      </c>
      <c r="C1108" s="117" t="s">
        <v>1980</v>
      </c>
      <c r="D1108" s="117" t="s">
        <v>1979</v>
      </c>
      <c r="E1108" s="117" t="s">
        <v>17</v>
      </c>
      <c r="F1108" s="117" t="s">
        <v>498</v>
      </c>
      <c r="G1108" s="117" t="s">
        <v>1905</v>
      </c>
      <c r="H1108" s="183">
        <v>165000000</v>
      </c>
      <c r="I1108" s="183">
        <v>165000000</v>
      </c>
      <c r="J1108" s="117" t="s">
        <v>50</v>
      </c>
      <c r="K1108" s="117" t="s">
        <v>185</v>
      </c>
      <c r="L1108" s="117" t="s">
        <v>1732</v>
      </c>
    </row>
    <row r="1109" spans="2:12" ht="51">
      <c r="B1109" s="117">
        <v>72121406</v>
      </c>
      <c r="C1109" s="117" t="s">
        <v>1981</v>
      </c>
      <c r="D1109" s="117" t="s">
        <v>324</v>
      </c>
      <c r="E1109" s="117" t="s">
        <v>58</v>
      </c>
      <c r="F1109" s="117" t="s">
        <v>21</v>
      </c>
      <c r="G1109" s="117" t="s">
        <v>1010</v>
      </c>
      <c r="H1109" s="183">
        <v>280000000</v>
      </c>
      <c r="I1109" s="183">
        <f aca="true" t="shared" si="21" ref="I1109:I1121">+H1109</f>
        <v>280000000</v>
      </c>
      <c r="J1109" s="117" t="s">
        <v>50</v>
      </c>
      <c r="K1109" s="117" t="s">
        <v>185</v>
      </c>
      <c r="L1109" s="117" t="s">
        <v>1732</v>
      </c>
    </row>
    <row r="1110" spans="2:12" ht="51">
      <c r="B1110" s="117">
        <v>72121406</v>
      </c>
      <c r="C1110" s="117" t="s">
        <v>1982</v>
      </c>
      <c r="D1110" s="117" t="s">
        <v>324</v>
      </c>
      <c r="E1110" s="117" t="s">
        <v>40</v>
      </c>
      <c r="F1110" s="117" t="s">
        <v>743</v>
      </c>
      <c r="G1110" s="117" t="s">
        <v>1010</v>
      </c>
      <c r="H1110" s="183">
        <v>1600000000</v>
      </c>
      <c r="I1110" s="183">
        <f t="shared" si="21"/>
        <v>1600000000</v>
      </c>
      <c r="J1110" s="117" t="s">
        <v>50</v>
      </c>
      <c r="K1110" s="117" t="s">
        <v>185</v>
      </c>
      <c r="L1110" s="117" t="s">
        <v>1732</v>
      </c>
    </row>
    <row r="1111" spans="2:12" ht="63.75">
      <c r="B1111" s="117">
        <v>81101515</v>
      </c>
      <c r="C1111" s="117" t="s">
        <v>1983</v>
      </c>
      <c r="D1111" s="117" t="s">
        <v>324</v>
      </c>
      <c r="E1111" s="117" t="s">
        <v>1984</v>
      </c>
      <c r="F1111" s="117" t="s">
        <v>1733</v>
      </c>
      <c r="G1111" s="117" t="s">
        <v>1985</v>
      </c>
      <c r="H1111" s="183">
        <v>160000000</v>
      </c>
      <c r="I1111" s="183">
        <f t="shared" si="21"/>
        <v>160000000</v>
      </c>
      <c r="J1111" s="117" t="s">
        <v>50</v>
      </c>
      <c r="K1111" s="117" t="s">
        <v>185</v>
      </c>
      <c r="L1111" s="117" t="s">
        <v>1732</v>
      </c>
    </row>
    <row r="1112" spans="2:12" ht="51">
      <c r="B1112" s="117">
        <v>72121406</v>
      </c>
      <c r="C1112" s="117" t="s">
        <v>1986</v>
      </c>
      <c r="D1112" s="117" t="s">
        <v>324</v>
      </c>
      <c r="E1112" s="117" t="s">
        <v>306</v>
      </c>
      <c r="F1112" s="117" t="s">
        <v>21</v>
      </c>
      <c r="G1112" s="117" t="s">
        <v>1985</v>
      </c>
      <c r="H1112" s="183">
        <v>180000000</v>
      </c>
      <c r="I1112" s="183">
        <f t="shared" si="21"/>
        <v>180000000</v>
      </c>
      <c r="J1112" s="117" t="s">
        <v>50</v>
      </c>
      <c r="K1112" s="117" t="s">
        <v>185</v>
      </c>
      <c r="L1112" s="117" t="s">
        <v>1732</v>
      </c>
    </row>
    <row r="1113" spans="2:12" ht="51">
      <c r="B1113" s="117">
        <v>72121406</v>
      </c>
      <c r="C1113" s="117" t="s">
        <v>1987</v>
      </c>
      <c r="D1113" s="117" t="s">
        <v>324</v>
      </c>
      <c r="E1113" s="117" t="s">
        <v>306</v>
      </c>
      <c r="F1113" s="117" t="s">
        <v>21</v>
      </c>
      <c r="G1113" s="117" t="s">
        <v>1985</v>
      </c>
      <c r="H1113" s="183">
        <v>200000000</v>
      </c>
      <c r="I1113" s="183">
        <f t="shared" si="21"/>
        <v>200000000</v>
      </c>
      <c r="J1113" s="117" t="s">
        <v>50</v>
      </c>
      <c r="K1113" s="117" t="s">
        <v>185</v>
      </c>
      <c r="L1113" s="117" t="s">
        <v>1732</v>
      </c>
    </row>
    <row r="1114" spans="2:12" ht="63.75">
      <c r="B1114" s="117">
        <v>86101710</v>
      </c>
      <c r="C1114" s="117" t="s">
        <v>1988</v>
      </c>
      <c r="D1114" s="117" t="s">
        <v>742</v>
      </c>
      <c r="E1114" s="117" t="s">
        <v>43</v>
      </c>
      <c r="F1114" s="117" t="s">
        <v>498</v>
      </c>
      <c r="G1114" s="117" t="s">
        <v>1077</v>
      </c>
      <c r="H1114" s="183">
        <v>24000000</v>
      </c>
      <c r="I1114" s="183">
        <f t="shared" si="21"/>
        <v>24000000</v>
      </c>
      <c r="J1114" s="117" t="s">
        <v>50</v>
      </c>
      <c r="K1114" s="117" t="s">
        <v>185</v>
      </c>
      <c r="L1114" s="117" t="s">
        <v>1732</v>
      </c>
    </row>
    <row r="1115" spans="2:12" ht="51">
      <c r="B1115" s="117">
        <v>72121406</v>
      </c>
      <c r="C1115" s="117" t="s">
        <v>1989</v>
      </c>
      <c r="D1115" s="117" t="s">
        <v>324</v>
      </c>
      <c r="E1115" s="117" t="s">
        <v>1990</v>
      </c>
      <c r="F1115" s="117" t="s">
        <v>21</v>
      </c>
      <c r="G1115" s="117" t="s">
        <v>1010</v>
      </c>
      <c r="H1115" s="183">
        <v>280000000</v>
      </c>
      <c r="I1115" s="183">
        <f t="shared" si="21"/>
        <v>280000000</v>
      </c>
      <c r="J1115" s="117" t="s">
        <v>50</v>
      </c>
      <c r="K1115" s="117" t="s">
        <v>185</v>
      </c>
      <c r="L1115" s="117" t="s">
        <v>1732</v>
      </c>
    </row>
    <row r="1116" spans="2:12" ht="51">
      <c r="B1116" s="117">
        <v>80111620</v>
      </c>
      <c r="C1116" s="117" t="s">
        <v>1991</v>
      </c>
      <c r="D1116" s="117" t="s">
        <v>324</v>
      </c>
      <c r="E1116" s="117" t="s">
        <v>25</v>
      </c>
      <c r="F1116" s="117" t="s">
        <v>498</v>
      </c>
      <c r="G1116" s="117" t="s">
        <v>495</v>
      </c>
      <c r="H1116" s="183">
        <v>28195380</v>
      </c>
      <c r="I1116" s="183">
        <f t="shared" si="21"/>
        <v>28195380</v>
      </c>
      <c r="J1116" s="117" t="s">
        <v>50</v>
      </c>
      <c r="K1116" s="117" t="s">
        <v>185</v>
      </c>
      <c r="L1116" s="117" t="s">
        <v>1732</v>
      </c>
    </row>
    <row r="1117" spans="2:12" ht="51">
      <c r="B1117" s="117">
        <v>80111620</v>
      </c>
      <c r="C1117" s="117" t="s">
        <v>1992</v>
      </c>
      <c r="D1117" s="117" t="s">
        <v>324</v>
      </c>
      <c r="E1117" s="117" t="s">
        <v>25</v>
      </c>
      <c r="F1117" s="117" t="s">
        <v>498</v>
      </c>
      <c r="G1117" s="117" t="s">
        <v>495</v>
      </c>
      <c r="H1117" s="183">
        <v>21929742</v>
      </c>
      <c r="I1117" s="183">
        <f t="shared" si="21"/>
        <v>21929742</v>
      </c>
      <c r="J1117" s="117" t="s">
        <v>50</v>
      </c>
      <c r="K1117" s="117" t="s">
        <v>185</v>
      </c>
      <c r="L1117" s="117" t="s">
        <v>1732</v>
      </c>
    </row>
    <row r="1118" spans="2:12" ht="63.75">
      <c r="B1118" s="117">
        <v>80111620</v>
      </c>
      <c r="C1118" s="117" t="s">
        <v>1993</v>
      </c>
      <c r="D1118" s="117" t="s">
        <v>324</v>
      </c>
      <c r="E1118" s="117" t="s">
        <v>25</v>
      </c>
      <c r="F1118" s="117" t="s">
        <v>498</v>
      </c>
      <c r="G1118" s="117" t="s">
        <v>495</v>
      </c>
      <c r="H1118" s="183">
        <v>7344000</v>
      </c>
      <c r="I1118" s="183">
        <f t="shared" si="21"/>
        <v>7344000</v>
      </c>
      <c r="J1118" s="117" t="s">
        <v>50</v>
      </c>
      <c r="K1118" s="117" t="s">
        <v>185</v>
      </c>
      <c r="L1118" s="117" t="s">
        <v>1732</v>
      </c>
    </row>
    <row r="1119" spans="2:12" ht="63.75">
      <c r="B1119" s="117">
        <v>80111620</v>
      </c>
      <c r="C1119" s="117" t="s">
        <v>1994</v>
      </c>
      <c r="D1119" s="117" t="s">
        <v>324</v>
      </c>
      <c r="E1119" s="117" t="s">
        <v>25</v>
      </c>
      <c r="F1119" s="117" t="s">
        <v>498</v>
      </c>
      <c r="G1119" s="117" t="s">
        <v>495</v>
      </c>
      <c r="H1119" s="183">
        <v>7344000</v>
      </c>
      <c r="I1119" s="183">
        <f t="shared" si="21"/>
        <v>7344000</v>
      </c>
      <c r="J1119" s="117" t="s">
        <v>50</v>
      </c>
      <c r="K1119" s="117" t="s">
        <v>185</v>
      </c>
      <c r="L1119" s="117" t="s">
        <v>1732</v>
      </c>
    </row>
    <row r="1120" spans="2:12" ht="51">
      <c r="B1120" s="117">
        <v>86101710</v>
      </c>
      <c r="C1120" s="117" t="s">
        <v>1995</v>
      </c>
      <c r="D1120" s="117" t="s">
        <v>1474</v>
      </c>
      <c r="E1120" s="117" t="s">
        <v>114</v>
      </c>
      <c r="F1120" s="117" t="s">
        <v>756</v>
      </c>
      <c r="G1120" s="117" t="s">
        <v>146</v>
      </c>
      <c r="H1120" s="183">
        <v>272807300</v>
      </c>
      <c r="I1120" s="183">
        <f t="shared" si="21"/>
        <v>272807300</v>
      </c>
      <c r="J1120" s="117" t="s">
        <v>50</v>
      </c>
      <c r="K1120" s="117" t="s">
        <v>185</v>
      </c>
      <c r="L1120" s="117" t="s">
        <v>1732</v>
      </c>
    </row>
    <row r="1121" spans="2:12" ht="102">
      <c r="B1121" s="117">
        <v>86101710</v>
      </c>
      <c r="C1121" s="117" t="s">
        <v>1996</v>
      </c>
      <c r="D1121" s="117" t="s">
        <v>1394</v>
      </c>
      <c r="E1121" s="117" t="s">
        <v>25</v>
      </c>
      <c r="F1121" s="117" t="s">
        <v>21</v>
      </c>
      <c r="G1121" s="117" t="s">
        <v>1010</v>
      </c>
      <c r="H1121" s="183">
        <v>100000000</v>
      </c>
      <c r="I1121" s="183">
        <f t="shared" si="21"/>
        <v>100000000</v>
      </c>
      <c r="J1121" s="117" t="s">
        <v>50</v>
      </c>
      <c r="K1121" s="117" t="s">
        <v>185</v>
      </c>
      <c r="L1121" s="117" t="s">
        <v>1732</v>
      </c>
    </row>
    <row r="1122" spans="2:12" ht="63.75">
      <c r="B1122" s="117" t="s">
        <v>1997</v>
      </c>
      <c r="C1122" s="117" t="s">
        <v>1998</v>
      </c>
      <c r="D1122" s="117" t="s">
        <v>1979</v>
      </c>
      <c r="E1122" s="117" t="s">
        <v>66</v>
      </c>
      <c r="F1122" s="117" t="s">
        <v>21</v>
      </c>
      <c r="G1122" s="117" t="s">
        <v>48</v>
      </c>
      <c r="H1122" s="183">
        <v>200000000</v>
      </c>
      <c r="I1122" s="183" t="s">
        <v>49</v>
      </c>
      <c r="J1122" s="117" t="s">
        <v>50</v>
      </c>
      <c r="K1122" s="117" t="s">
        <v>49</v>
      </c>
      <c r="L1122" s="117" t="s">
        <v>51</v>
      </c>
    </row>
    <row r="1123" spans="2:12" ht="63.75">
      <c r="B1123" s="117" t="s">
        <v>1999</v>
      </c>
      <c r="C1123" s="117" t="s">
        <v>2000</v>
      </c>
      <c r="D1123" s="117" t="s">
        <v>1979</v>
      </c>
      <c r="E1123" s="117" t="s">
        <v>66</v>
      </c>
      <c r="F1123" s="117" t="s">
        <v>21</v>
      </c>
      <c r="G1123" s="117" t="s">
        <v>48</v>
      </c>
      <c r="H1123" s="183">
        <v>200000000</v>
      </c>
      <c r="I1123" s="183" t="s">
        <v>49</v>
      </c>
      <c r="J1123" s="117" t="s">
        <v>50</v>
      </c>
      <c r="K1123" s="117" t="s">
        <v>49</v>
      </c>
      <c r="L1123" s="117" t="s">
        <v>51</v>
      </c>
    </row>
    <row r="1124" spans="2:12" ht="63.75">
      <c r="B1124" s="117" t="s">
        <v>2001</v>
      </c>
      <c r="C1124" s="117" t="s">
        <v>2002</v>
      </c>
      <c r="D1124" s="117" t="s">
        <v>1979</v>
      </c>
      <c r="E1124" s="117" t="s">
        <v>66</v>
      </c>
      <c r="F1124" s="117" t="s">
        <v>21</v>
      </c>
      <c r="G1124" s="117" t="s">
        <v>48</v>
      </c>
      <c r="H1124" s="183">
        <v>580000000</v>
      </c>
      <c r="I1124" s="183" t="s">
        <v>49</v>
      </c>
      <c r="J1124" s="117" t="s">
        <v>50</v>
      </c>
      <c r="K1124" s="117" t="s">
        <v>49</v>
      </c>
      <c r="L1124" s="117" t="s">
        <v>51</v>
      </c>
    </row>
    <row r="1125" spans="2:12" ht="63.75">
      <c r="B1125" s="117">
        <v>13102017</v>
      </c>
      <c r="C1125" s="117" t="s">
        <v>2003</v>
      </c>
      <c r="D1125" s="117" t="s">
        <v>1979</v>
      </c>
      <c r="E1125" s="117" t="s">
        <v>66</v>
      </c>
      <c r="F1125" s="117" t="s">
        <v>2004</v>
      </c>
      <c r="G1125" s="117" t="s">
        <v>48</v>
      </c>
      <c r="H1125" s="183">
        <v>20000000</v>
      </c>
      <c r="I1125" s="183" t="s">
        <v>49</v>
      </c>
      <c r="J1125" s="117" t="s">
        <v>50</v>
      </c>
      <c r="K1125" s="117" t="s">
        <v>49</v>
      </c>
      <c r="L1125" s="117" t="s">
        <v>51</v>
      </c>
    </row>
    <row r="1126" spans="2:12" ht="63.75">
      <c r="B1126" s="117" t="s">
        <v>2697</v>
      </c>
      <c r="C1126" s="117" t="s">
        <v>2005</v>
      </c>
      <c r="D1126" s="117" t="s">
        <v>1979</v>
      </c>
      <c r="E1126" s="117" t="s">
        <v>47</v>
      </c>
      <c r="F1126" s="117" t="s">
        <v>21</v>
      </c>
      <c r="G1126" s="117" t="s">
        <v>48</v>
      </c>
      <c r="H1126" s="183">
        <v>300000000</v>
      </c>
      <c r="I1126" s="183" t="s">
        <v>49</v>
      </c>
      <c r="J1126" s="117" t="s">
        <v>50</v>
      </c>
      <c r="K1126" s="117" t="s">
        <v>49</v>
      </c>
      <c r="L1126" s="117" t="s">
        <v>51</v>
      </c>
    </row>
    <row r="1127" spans="2:12" ht="76.5">
      <c r="B1127" s="117">
        <v>93131801</v>
      </c>
      <c r="C1127" s="117" t="s">
        <v>54</v>
      </c>
      <c r="D1127" s="117" t="s">
        <v>52</v>
      </c>
      <c r="E1127" s="117" t="s">
        <v>72</v>
      </c>
      <c r="F1127" s="117" t="s">
        <v>756</v>
      </c>
      <c r="G1127" s="117" t="s">
        <v>48</v>
      </c>
      <c r="H1127" s="183">
        <v>85000000</v>
      </c>
      <c r="I1127" s="183" t="s">
        <v>49</v>
      </c>
      <c r="J1127" s="117" t="s">
        <v>50</v>
      </c>
      <c r="K1127" s="117" t="s">
        <v>49</v>
      </c>
      <c r="L1127" s="117" t="s">
        <v>51</v>
      </c>
    </row>
    <row r="1128" spans="2:12" ht="63.75">
      <c r="B1128" s="117">
        <v>42171500</v>
      </c>
      <c r="C1128" s="117" t="s">
        <v>57</v>
      </c>
      <c r="D1128" s="117" t="s">
        <v>1979</v>
      </c>
      <c r="E1128" s="117" t="s">
        <v>58</v>
      </c>
      <c r="F1128" s="117" t="s">
        <v>21</v>
      </c>
      <c r="G1128" s="117" t="s">
        <v>48</v>
      </c>
      <c r="H1128" s="183">
        <v>350000000</v>
      </c>
      <c r="I1128" s="183" t="s">
        <v>49</v>
      </c>
      <c r="J1128" s="117" t="s">
        <v>50</v>
      </c>
      <c r="K1128" s="117" t="s">
        <v>49</v>
      </c>
      <c r="L1128" s="117" t="s">
        <v>51</v>
      </c>
    </row>
    <row r="1129" spans="2:12" ht="63.75">
      <c r="B1129" s="117">
        <v>81101505</v>
      </c>
      <c r="C1129" s="117" t="s">
        <v>59</v>
      </c>
      <c r="D1129" s="117" t="s">
        <v>60</v>
      </c>
      <c r="E1129" s="117" t="s">
        <v>61</v>
      </c>
      <c r="F1129" s="117" t="s">
        <v>498</v>
      </c>
      <c r="G1129" s="117" t="s">
        <v>48</v>
      </c>
      <c r="H1129" s="183">
        <v>47474847</v>
      </c>
      <c r="I1129" s="183" t="s">
        <v>49</v>
      </c>
      <c r="J1129" s="117" t="s">
        <v>50</v>
      </c>
      <c r="K1129" s="117" t="s">
        <v>49</v>
      </c>
      <c r="L1129" s="117" t="s">
        <v>51</v>
      </c>
    </row>
    <row r="1130" spans="2:12" ht="63.75">
      <c r="B1130" s="117" t="s">
        <v>2006</v>
      </c>
      <c r="C1130" s="117" t="s">
        <v>2007</v>
      </c>
      <c r="D1130" s="117" t="s">
        <v>1979</v>
      </c>
      <c r="E1130" s="117" t="s">
        <v>56</v>
      </c>
      <c r="F1130" s="117" t="s">
        <v>100</v>
      </c>
      <c r="G1130" s="117" t="s">
        <v>48</v>
      </c>
      <c r="H1130" s="183">
        <v>31900000</v>
      </c>
      <c r="I1130" s="183" t="s">
        <v>49</v>
      </c>
      <c r="J1130" s="117" t="s">
        <v>50</v>
      </c>
      <c r="K1130" s="117" t="s">
        <v>49</v>
      </c>
      <c r="L1130" s="117" t="s">
        <v>51</v>
      </c>
    </row>
    <row r="1131" spans="2:12" ht="63.75">
      <c r="B1131" s="117" t="s">
        <v>2008</v>
      </c>
      <c r="C1131" s="117" t="s">
        <v>2009</v>
      </c>
      <c r="D1131" s="117" t="s">
        <v>1394</v>
      </c>
      <c r="E1131" s="117" t="s">
        <v>2010</v>
      </c>
      <c r="F1131" s="117" t="s">
        <v>498</v>
      </c>
      <c r="G1131" s="117" t="s">
        <v>48</v>
      </c>
      <c r="H1131" s="183">
        <v>84478810</v>
      </c>
      <c r="I1131" s="183" t="s">
        <v>49</v>
      </c>
      <c r="J1131" s="117" t="s">
        <v>50</v>
      </c>
      <c r="K1131" s="117" t="s">
        <v>49</v>
      </c>
      <c r="L1131" s="117" t="s">
        <v>51</v>
      </c>
    </row>
    <row r="1132" spans="2:12" ht="63.75">
      <c r="B1132" s="36">
        <v>93131801</v>
      </c>
      <c r="C1132" s="49" t="s">
        <v>63</v>
      </c>
      <c r="D1132" s="36" t="s">
        <v>1979</v>
      </c>
      <c r="E1132" s="36" t="s">
        <v>64</v>
      </c>
      <c r="F1132" s="36" t="s">
        <v>21</v>
      </c>
      <c r="G1132" s="44" t="s">
        <v>48</v>
      </c>
      <c r="H1132" s="185">
        <v>70000000</v>
      </c>
      <c r="I1132" s="185" t="s">
        <v>49</v>
      </c>
      <c r="J1132" s="36" t="s">
        <v>50</v>
      </c>
      <c r="K1132" s="36" t="s">
        <v>49</v>
      </c>
      <c r="L1132" s="36" t="s">
        <v>51</v>
      </c>
    </row>
    <row r="1133" spans="2:12" ht="76.5">
      <c r="B1133" s="36">
        <v>80151500</v>
      </c>
      <c r="C1133" s="49" t="s">
        <v>2011</v>
      </c>
      <c r="D1133" s="36" t="s">
        <v>52</v>
      </c>
      <c r="E1133" s="36" t="s">
        <v>65</v>
      </c>
      <c r="F1133" s="45" t="s">
        <v>498</v>
      </c>
      <c r="G1133" s="44" t="s">
        <v>53</v>
      </c>
      <c r="H1133" s="185">
        <v>698689788</v>
      </c>
      <c r="I1133" s="185" t="s">
        <v>49</v>
      </c>
      <c r="J1133" s="36" t="s">
        <v>50</v>
      </c>
      <c r="K1133" s="36" t="s">
        <v>49</v>
      </c>
      <c r="L1133" s="36" t="s">
        <v>51</v>
      </c>
    </row>
    <row r="1134" spans="2:12" ht="63.75">
      <c r="B1134" s="36">
        <v>72141107</v>
      </c>
      <c r="C1134" s="49" t="s">
        <v>2012</v>
      </c>
      <c r="D1134" s="36" t="s">
        <v>52</v>
      </c>
      <c r="E1134" s="36" t="s">
        <v>66</v>
      </c>
      <c r="F1134" s="36" t="s">
        <v>21</v>
      </c>
      <c r="G1134" s="44" t="s">
        <v>48</v>
      </c>
      <c r="H1134" s="185">
        <v>333403463</v>
      </c>
      <c r="I1134" s="185" t="s">
        <v>49</v>
      </c>
      <c r="J1134" s="36" t="s">
        <v>50</v>
      </c>
      <c r="K1134" s="36" t="s">
        <v>49</v>
      </c>
      <c r="L1134" s="36" t="s">
        <v>51</v>
      </c>
    </row>
    <row r="1135" spans="2:12" ht="63.75">
      <c r="B1135" s="36">
        <v>93131801</v>
      </c>
      <c r="C1135" s="49" t="s">
        <v>2013</v>
      </c>
      <c r="D1135" s="36" t="s">
        <v>1474</v>
      </c>
      <c r="E1135" s="36" t="s">
        <v>47</v>
      </c>
      <c r="F1135" s="36" t="s">
        <v>756</v>
      </c>
      <c r="G1135" s="44" t="s">
        <v>48</v>
      </c>
      <c r="H1135" s="185">
        <v>333403463</v>
      </c>
      <c r="I1135" s="185" t="s">
        <v>49</v>
      </c>
      <c r="J1135" s="36" t="s">
        <v>50</v>
      </c>
      <c r="K1135" s="36" t="s">
        <v>49</v>
      </c>
      <c r="L1135" s="36" t="s">
        <v>51</v>
      </c>
    </row>
    <row r="1136" spans="2:12" ht="76.5">
      <c r="B1136" s="36" t="s">
        <v>2014</v>
      </c>
      <c r="C1136" s="49" t="s">
        <v>2015</v>
      </c>
      <c r="D1136" s="36" t="s">
        <v>55</v>
      </c>
      <c r="E1136" s="36" t="s">
        <v>64</v>
      </c>
      <c r="F1136" s="36" t="s">
        <v>45</v>
      </c>
      <c r="G1136" s="44" t="s">
        <v>48</v>
      </c>
      <c r="H1136" s="185">
        <v>17658679</v>
      </c>
      <c r="I1136" s="185" t="s">
        <v>49</v>
      </c>
      <c r="J1136" s="36" t="s">
        <v>50</v>
      </c>
      <c r="K1136" s="36" t="s">
        <v>49</v>
      </c>
      <c r="L1136" s="36" t="s">
        <v>51</v>
      </c>
    </row>
    <row r="1137" spans="2:12" ht="63.75">
      <c r="B1137" s="36" t="s">
        <v>2016</v>
      </c>
      <c r="C1137" s="49" t="s">
        <v>2017</v>
      </c>
      <c r="D1137" s="36" t="s">
        <v>46</v>
      </c>
      <c r="E1137" s="36" t="s">
        <v>2018</v>
      </c>
      <c r="F1137" s="36" t="s">
        <v>45</v>
      </c>
      <c r="G1137" s="44" t="s">
        <v>48</v>
      </c>
      <c r="H1137" s="185">
        <v>16000000</v>
      </c>
      <c r="I1137" s="185" t="s">
        <v>49</v>
      </c>
      <c r="J1137" s="36" t="s">
        <v>50</v>
      </c>
      <c r="K1137" s="36" t="s">
        <v>49</v>
      </c>
      <c r="L1137" s="36" t="s">
        <v>51</v>
      </c>
    </row>
    <row r="1138" spans="2:12" ht="76.5">
      <c r="B1138" s="36">
        <v>80101600</v>
      </c>
      <c r="C1138" s="49" t="s">
        <v>67</v>
      </c>
      <c r="D1138" s="36" t="s">
        <v>60</v>
      </c>
      <c r="E1138" s="36" t="s">
        <v>68</v>
      </c>
      <c r="F1138" s="45" t="s">
        <v>498</v>
      </c>
      <c r="G1138" s="44" t="s">
        <v>69</v>
      </c>
      <c r="H1138" s="185">
        <v>30320000</v>
      </c>
      <c r="I1138" s="185" t="s">
        <v>49</v>
      </c>
      <c r="J1138" s="36" t="s">
        <v>50</v>
      </c>
      <c r="K1138" s="36" t="s">
        <v>49</v>
      </c>
      <c r="L1138" s="36" t="s">
        <v>51</v>
      </c>
    </row>
    <row r="1139" spans="2:12" ht="89.25">
      <c r="B1139" s="36">
        <v>81101600</v>
      </c>
      <c r="C1139" s="49" t="s">
        <v>70</v>
      </c>
      <c r="D1139" s="36" t="s">
        <v>60</v>
      </c>
      <c r="E1139" s="36" t="s">
        <v>58</v>
      </c>
      <c r="F1139" s="45" t="s">
        <v>498</v>
      </c>
      <c r="G1139" s="44" t="s">
        <v>69</v>
      </c>
      <c r="H1139" s="185">
        <v>9054720</v>
      </c>
      <c r="I1139" s="185" t="s">
        <v>49</v>
      </c>
      <c r="J1139" s="36" t="s">
        <v>50</v>
      </c>
      <c r="K1139" s="36" t="s">
        <v>49</v>
      </c>
      <c r="L1139" s="36" t="s">
        <v>51</v>
      </c>
    </row>
    <row r="1140" spans="2:12" ht="102">
      <c r="B1140" s="36">
        <v>80101500</v>
      </c>
      <c r="C1140" s="49" t="s">
        <v>71</v>
      </c>
      <c r="D1140" s="36" t="s">
        <v>60</v>
      </c>
      <c r="E1140" s="36" t="s">
        <v>72</v>
      </c>
      <c r="F1140" s="45" t="s">
        <v>498</v>
      </c>
      <c r="G1140" s="44" t="s">
        <v>69</v>
      </c>
      <c r="H1140" s="185">
        <v>28750453</v>
      </c>
      <c r="I1140" s="185" t="s">
        <v>49</v>
      </c>
      <c r="J1140" s="36" t="s">
        <v>50</v>
      </c>
      <c r="K1140" s="36" t="s">
        <v>49</v>
      </c>
      <c r="L1140" s="36" t="s">
        <v>51</v>
      </c>
    </row>
    <row r="1141" spans="2:12" ht="89.25">
      <c r="B1141" s="36">
        <v>81101514</v>
      </c>
      <c r="C1141" s="49" t="s">
        <v>73</v>
      </c>
      <c r="D1141" s="36" t="s">
        <v>60</v>
      </c>
      <c r="E1141" s="36" t="s">
        <v>58</v>
      </c>
      <c r="F1141" s="45" t="s">
        <v>498</v>
      </c>
      <c r="G1141" s="44" t="s">
        <v>69</v>
      </c>
      <c r="H1141" s="185">
        <v>10132740</v>
      </c>
      <c r="I1141" s="185" t="s">
        <v>49</v>
      </c>
      <c r="J1141" s="36" t="s">
        <v>50</v>
      </c>
      <c r="K1141" s="36" t="s">
        <v>49</v>
      </c>
      <c r="L1141" s="36" t="s">
        <v>51</v>
      </c>
    </row>
    <row r="1142" spans="2:12" ht="89.25">
      <c r="B1142" s="36">
        <v>81101514</v>
      </c>
      <c r="C1142" s="49" t="s">
        <v>74</v>
      </c>
      <c r="D1142" s="36" t="s">
        <v>60</v>
      </c>
      <c r="E1142" s="36" t="s">
        <v>58</v>
      </c>
      <c r="F1142" s="45" t="s">
        <v>498</v>
      </c>
      <c r="G1142" s="44" t="s">
        <v>69</v>
      </c>
      <c r="H1142" s="185">
        <v>10132740</v>
      </c>
      <c r="I1142" s="185" t="s">
        <v>49</v>
      </c>
      <c r="J1142" s="36" t="s">
        <v>50</v>
      </c>
      <c r="K1142" s="36" t="s">
        <v>49</v>
      </c>
      <c r="L1142" s="36" t="s">
        <v>51</v>
      </c>
    </row>
    <row r="1143" spans="2:12" ht="89.25">
      <c r="B1143" s="36">
        <v>81101505</v>
      </c>
      <c r="C1143" s="49" t="s">
        <v>1148</v>
      </c>
      <c r="D1143" s="36" t="s">
        <v>60</v>
      </c>
      <c r="E1143" s="36" t="s">
        <v>75</v>
      </c>
      <c r="F1143" s="45" t="s">
        <v>498</v>
      </c>
      <c r="G1143" s="44" t="s">
        <v>69</v>
      </c>
      <c r="H1143" s="185">
        <v>33977808</v>
      </c>
      <c r="I1143" s="185" t="s">
        <v>49</v>
      </c>
      <c r="J1143" s="36" t="s">
        <v>50</v>
      </c>
      <c r="K1143" s="36" t="s">
        <v>49</v>
      </c>
      <c r="L1143" s="36" t="s">
        <v>51</v>
      </c>
    </row>
    <row r="1144" spans="2:12" ht="102">
      <c r="B1144" s="36">
        <v>81101701</v>
      </c>
      <c r="C1144" s="49" t="s">
        <v>76</v>
      </c>
      <c r="D1144" s="36" t="s">
        <v>60</v>
      </c>
      <c r="E1144" s="36" t="s">
        <v>75</v>
      </c>
      <c r="F1144" s="45" t="s">
        <v>498</v>
      </c>
      <c r="G1144" s="44" t="s">
        <v>69</v>
      </c>
      <c r="H1144" s="185">
        <v>33977808</v>
      </c>
      <c r="I1144" s="185" t="s">
        <v>49</v>
      </c>
      <c r="J1144" s="36" t="s">
        <v>50</v>
      </c>
      <c r="K1144" s="36" t="s">
        <v>49</v>
      </c>
      <c r="L1144" s="36" t="s">
        <v>51</v>
      </c>
    </row>
    <row r="1145" spans="2:12" ht="153">
      <c r="B1145" s="36">
        <v>81101500</v>
      </c>
      <c r="C1145" s="49" t="s">
        <v>77</v>
      </c>
      <c r="D1145" s="36" t="s">
        <v>60</v>
      </c>
      <c r="E1145" s="36" t="s">
        <v>68</v>
      </c>
      <c r="F1145" s="36" t="s">
        <v>45</v>
      </c>
      <c r="G1145" s="44" t="s">
        <v>69</v>
      </c>
      <c r="H1145" s="185">
        <v>41625600</v>
      </c>
      <c r="I1145" s="185" t="s">
        <v>49</v>
      </c>
      <c r="J1145" s="36" t="s">
        <v>50</v>
      </c>
      <c r="K1145" s="36" t="s">
        <v>49</v>
      </c>
      <c r="L1145" s="36" t="s">
        <v>51</v>
      </c>
    </row>
    <row r="1146" spans="2:12" ht="89.25">
      <c r="B1146" s="36">
        <v>81101700</v>
      </c>
      <c r="C1146" s="49" t="s">
        <v>78</v>
      </c>
      <c r="D1146" s="36" t="s">
        <v>60</v>
      </c>
      <c r="E1146" s="36" t="s">
        <v>75</v>
      </c>
      <c r="F1146" s="45" t="s">
        <v>498</v>
      </c>
      <c r="G1146" s="44" t="s">
        <v>69</v>
      </c>
      <c r="H1146" s="185">
        <v>33977808</v>
      </c>
      <c r="I1146" s="185" t="s">
        <v>49</v>
      </c>
      <c r="J1146" s="36" t="s">
        <v>50</v>
      </c>
      <c r="K1146" s="36" t="s">
        <v>49</v>
      </c>
      <c r="L1146" s="36" t="s">
        <v>51</v>
      </c>
    </row>
    <row r="1147" spans="2:12" ht="63.75">
      <c r="B1147" s="36">
        <v>78111800</v>
      </c>
      <c r="C1147" s="49" t="s">
        <v>79</v>
      </c>
      <c r="D1147" s="36" t="s">
        <v>60</v>
      </c>
      <c r="E1147" s="36" t="s">
        <v>80</v>
      </c>
      <c r="F1147" s="36" t="s">
        <v>21</v>
      </c>
      <c r="G1147" s="44" t="s">
        <v>69</v>
      </c>
      <c r="H1147" s="185">
        <v>88700000</v>
      </c>
      <c r="I1147" s="185" t="s">
        <v>49</v>
      </c>
      <c r="J1147" s="36" t="s">
        <v>50</v>
      </c>
      <c r="K1147" s="36" t="s">
        <v>49</v>
      </c>
      <c r="L1147" s="36" t="s">
        <v>51</v>
      </c>
    </row>
    <row r="1148" spans="2:12" ht="63.75">
      <c r="B1148" s="36">
        <v>81112400</v>
      </c>
      <c r="C1148" s="49" t="s">
        <v>81</v>
      </c>
      <c r="D1148" s="36" t="s">
        <v>60</v>
      </c>
      <c r="E1148" s="36" t="s">
        <v>68</v>
      </c>
      <c r="F1148" s="36" t="s">
        <v>45</v>
      </c>
      <c r="G1148" s="44" t="s">
        <v>69</v>
      </c>
      <c r="H1148" s="185">
        <v>17226600</v>
      </c>
      <c r="I1148" s="185" t="s">
        <v>49</v>
      </c>
      <c r="J1148" s="36" t="s">
        <v>50</v>
      </c>
      <c r="K1148" s="36" t="s">
        <v>49</v>
      </c>
      <c r="L1148" s="36" t="s">
        <v>51</v>
      </c>
    </row>
    <row r="1149" spans="2:12" ht="63.75">
      <c r="B1149" s="36">
        <v>90121502</v>
      </c>
      <c r="C1149" s="49" t="s">
        <v>82</v>
      </c>
      <c r="D1149" s="36" t="s">
        <v>60</v>
      </c>
      <c r="E1149" s="36" t="s">
        <v>68</v>
      </c>
      <c r="F1149" s="36" t="s">
        <v>45</v>
      </c>
      <c r="G1149" s="44" t="s">
        <v>69</v>
      </c>
      <c r="H1149" s="185">
        <v>35000000</v>
      </c>
      <c r="I1149" s="185" t="s">
        <v>49</v>
      </c>
      <c r="J1149" s="36" t="s">
        <v>50</v>
      </c>
      <c r="K1149" s="36" t="s">
        <v>49</v>
      </c>
      <c r="L1149" s="36" t="s">
        <v>51</v>
      </c>
    </row>
    <row r="1150" spans="2:12" ht="63.75">
      <c r="B1150" s="36">
        <v>44121600</v>
      </c>
      <c r="C1150" s="49" t="s">
        <v>2019</v>
      </c>
      <c r="D1150" s="36" t="s">
        <v>60</v>
      </c>
      <c r="E1150" s="36" t="s">
        <v>47</v>
      </c>
      <c r="F1150" s="36" t="s">
        <v>45</v>
      </c>
      <c r="G1150" s="44" t="s">
        <v>69</v>
      </c>
      <c r="H1150" s="185">
        <v>15000000</v>
      </c>
      <c r="I1150" s="185" t="s">
        <v>49</v>
      </c>
      <c r="J1150" s="36" t="s">
        <v>50</v>
      </c>
      <c r="K1150" s="36" t="s">
        <v>49</v>
      </c>
      <c r="L1150" s="36" t="s">
        <v>51</v>
      </c>
    </row>
    <row r="1151" spans="2:12" ht="76.5">
      <c r="B1151" s="36">
        <v>80161506</v>
      </c>
      <c r="C1151" s="49" t="s">
        <v>2020</v>
      </c>
      <c r="D1151" s="36" t="s">
        <v>1394</v>
      </c>
      <c r="E1151" s="36" t="s">
        <v>62</v>
      </c>
      <c r="F1151" s="45" t="s">
        <v>498</v>
      </c>
      <c r="G1151" s="44" t="s">
        <v>69</v>
      </c>
      <c r="H1151" s="185">
        <v>15926554</v>
      </c>
      <c r="I1151" s="185" t="s">
        <v>49</v>
      </c>
      <c r="J1151" s="36" t="s">
        <v>50</v>
      </c>
      <c r="K1151" s="36" t="s">
        <v>49</v>
      </c>
      <c r="L1151" s="36" t="s">
        <v>51</v>
      </c>
    </row>
    <row r="1152" spans="2:12" ht="63.75">
      <c r="B1152" s="36">
        <v>82121701</v>
      </c>
      <c r="C1152" s="49" t="s">
        <v>83</v>
      </c>
      <c r="D1152" s="36" t="s">
        <v>60</v>
      </c>
      <c r="E1152" s="36" t="s">
        <v>68</v>
      </c>
      <c r="F1152" s="36" t="s">
        <v>45</v>
      </c>
      <c r="G1152" s="44" t="s">
        <v>69</v>
      </c>
      <c r="H1152" s="185">
        <v>5000000</v>
      </c>
      <c r="I1152" s="185" t="s">
        <v>49</v>
      </c>
      <c r="J1152" s="36" t="s">
        <v>50</v>
      </c>
      <c r="K1152" s="36" t="s">
        <v>49</v>
      </c>
      <c r="L1152" s="36" t="s">
        <v>51</v>
      </c>
    </row>
    <row r="1153" spans="2:12" ht="76.5">
      <c r="B1153" s="36">
        <v>80121600</v>
      </c>
      <c r="C1153" s="49" t="s">
        <v>2021</v>
      </c>
      <c r="D1153" s="36" t="s">
        <v>1474</v>
      </c>
      <c r="E1153" s="36" t="s">
        <v>75</v>
      </c>
      <c r="F1153" s="36" t="s">
        <v>498</v>
      </c>
      <c r="G1153" s="44" t="s">
        <v>69</v>
      </c>
      <c r="H1153" s="185">
        <v>36159978</v>
      </c>
      <c r="I1153" s="185" t="s">
        <v>49</v>
      </c>
      <c r="J1153" s="36" t="s">
        <v>50</v>
      </c>
      <c r="K1153" s="36" t="s">
        <v>49</v>
      </c>
      <c r="L1153" s="36" t="s">
        <v>51</v>
      </c>
    </row>
    <row r="1154" spans="2:12" ht="63.75">
      <c r="B1154" s="36">
        <v>81101505</v>
      </c>
      <c r="C1154" s="49" t="s">
        <v>2022</v>
      </c>
      <c r="D1154" s="36" t="s">
        <v>1979</v>
      </c>
      <c r="E1154" s="36" t="s">
        <v>72</v>
      </c>
      <c r="F1154" s="36" t="s">
        <v>498</v>
      </c>
      <c r="G1154" s="44" t="s">
        <v>48</v>
      </c>
      <c r="H1154" s="185">
        <v>34953560</v>
      </c>
      <c r="I1154" s="185" t="s">
        <v>49</v>
      </c>
      <c r="J1154" s="36" t="s">
        <v>50</v>
      </c>
      <c r="K1154" s="36" t="s">
        <v>49</v>
      </c>
      <c r="L1154" s="36" t="s">
        <v>51</v>
      </c>
    </row>
    <row r="1155" spans="2:12" ht="76.5">
      <c r="B1155" s="36">
        <v>93131801</v>
      </c>
      <c r="C1155" s="49" t="s">
        <v>2023</v>
      </c>
      <c r="D1155" s="36" t="s">
        <v>1474</v>
      </c>
      <c r="E1155" s="36" t="s">
        <v>2024</v>
      </c>
      <c r="F1155" s="36" t="s">
        <v>756</v>
      </c>
      <c r="G1155" s="44" t="s">
        <v>48</v>
      </c>
      <c r="H1155" s="185" t="s">
        <v>49</v>
      </c>
      <c r="I1155" s="185" t="s">
        <v>49</v>
      </c>
      <c r="J1155" s="36" t="s">
        <v>50</v>
      </c>
      <c r="K1155" s="36" t="s">
        <v>49</v>
      </c>
      <c r="L1155" s="36" t="s">
        <v>51</v>
      </c>
    </row>
    <row r="1156" spans="2:12" ht="63.75">
      <c r="B1156" s="36">
        <v>72102900</v>
      </c>
      <c r="C1156" s="49" t="s">
        <v>2025</v>
      </c>
      <c r="D1156" s="36" t="s">
        <v>1474</v>
      </c>
      <c r="E1156" s="36" t="s">
        <v>66</v>
      </c>
      <c r="F1156" s="36" t="s">
        <v>21</v>
      </c>
      <c r="G1156" s="44" t="s">
        <v>48</v>
      </c>
      <c r="H1156" s="185">
        <v>642357360</v>
      </c>
      <c r="I1156" s="185" t="s">
        <v>49</v>
      </c>
      <c r="J1156" s="36" t="s">
        <v>50</v>
      </c>
      <c r="K1156" s="36" t="s">
        <v>49</v>
      </c>
      <c r="L1156" s="36" t="s">
        <v>51</v>
      </c>
    </row>
    <row r="1157" spans="2:12" ht="89.25">
      <c r="B1157" s="36">
        <v>72102905</v>
      </c>
      <c r="C1157" s="36" t="s">
        <v>335</v>
      </c>
      <c r="D1157" s="36" t="s">
        <v>16</v>
      </c>
      <c r="E1157" s="36" t="s">
        <v>35</v>
      </c>
      <c r="F1157" s="36" t="s">
        <v>336</v>
      </c>
      <c r="G1157" s="36" t="s">
        <v>26</v>
      </c>
      <c r="H1157" s="100">
        <v>57971383</v>
      </c>
      <c r="I1157" s="185" t="s">
        <v>22</v>
      </c>
      <c r="J1157" s="36" t="s">
        <v>50</v>
      </c>
      <c r="K1157" s="70" t="s">
        <v>22</v>
      </c>
      <c r="L1157" s="36" t="s">
        <v>2026</v>
      </c>
    </row>
    <row r="1158" spans="2:12" ht="89.25">
      <c r="B1158" s="36">
        <v>80131802</v>
      </c>
      <c r="C1158" s="36" t="s">
        <v>337</v>
      </c>
      <c r="D1158" s="36" t="s">
        <v>16</v>
      </c>
      <c r="E1158" s="36" t="s">
        <v>35</v>
      </c>
      <c r="F1158" s="36" t="s">
        <v>336</v>
      </c>
      <c r="G1158" s="36" t="s">
        <v>26</v>
      </c>
      <c r="H1158" s="100">
        <v>50000000</v>
      </c>
      <c r="I1158" s="185" t="s">
        <v>22</v>
      </c>
      <c r="J1158" s="36" t="s">
        <v>50</v>
      </c>
      <c r="K1158" s="70" t="s">
        <v>22</v>
      </c>
      <c r="L1158" s="36" t="s">
        <v>2026</v>
      </c>
    </row>
    <row r="1159" spans="2:12" ht="102">
      <c r="B1159" s="36">
        <v>80101500</v>
      </c>
      <c r="C1159" s="80" t="s">
        <v>338</v>
      </c>
      <c r="D1159" s="36" t="s">
        <v>19</v>
      </c>
      <c r="E1159" s="36" t="s">
        <v>30</v>
      </c>
      <c r="F1159" s="36" t="s">
        <v>339</v>
      </c>
      <c r="G1159" s="36" t="s">
        <v>26</v>
      </c>
      <c r="H1159" s="100" t="s">
        <v>22</v>
      </c>
      <c r="I1159" s="185" t="s">
        <v>22</v>
      </c>
      <c r="J1159" s="36" t="s">
        <v>50</v>
      </c>
      <c r="K1159" s="70" t="s">
        <v>22</v>
      </c>
      <c r="L1159" s="36" t="s">
        <v>2026</v>
      </c>
    </row>
    <row r="1160" spans="2:12" ht="89.25">
      <c r="B1160" s="36">
        <v>80101500</v>
      </c>
      <c r="C1160" s="36" t="s">
        <v>340</v>
      </c>
      <c r="D1160" s="36" t="s">
        <v>16</v>
      </c>
      <c r="E1160" s="36" t="s">
        <v>17</v>
      </c>
      <c r="F1160" s="36" t="s">
        <v>341</v>
      </c>
      <c r="G1160" s="36" t="s">
        <v>26</v>
      </c>
      <c r="H1160" s="100">
        <v>10000000</v>
      </c>
      <c r="I1160" s="185" t="s">
        <v>22</v>
      </c>
      <c r="J1160" s="36" t="s">
        <v>50</v>
      </c>
      <c r="K1160" s="70" t="s">
        <v>22</v>
      </c>
      <c r="L1160" s="36" t="s">
        <v>2026</v>
      </c>
    </row>
    <row r="1161" spans="2:12" ht="89.25">
      <c r="B1161" s="36">
        <v>84131600</v>
      </c>
      <c r="C1161" s="80" t="s">
        <v>342</v>
      </c>
      <c r="D1161" s="36" t="s">
        <v>1162</v>
      </c>
      <c r="E1161" s="36" t="s">
        <v>30</v>
      </c>
      <c r="F1161" s="36" t="s">
        <v>343</v>
      </c>
      <c r="G1161" s="36" t="s">
        <v>26</v>
      </c>
      <c r="H1161" s="100">
        <v>3950616898</v>
      </c>
      <c r="I1161" s="185" t="s">
        <v>22</v>
      </c>
      <c r="J1161" s="36" t="s">
        <v>50</v>
      </c>
      <c r="K1161" s="36" t="s">
        <v>22</v>
      </c>
      <c r="L1161" s="36" t="s">
        <v>2026</v>
      </c>
    </row>
    <row r="1162" spans="2:12" ht="89.25">
      <c r="B1162" s="36">
        <v>80131500</v>
      </c>
      <c r="C1162" s="36" t="s">
        <v>344</v>
      </c>
      <c r="D1162" s="36" t="s">
        <v>36</v>
      </c>
      <c r="E1162" s="36" t="s">
        <v>30</v>
      </c>
      <c r="F1162" s="36" t="s">
        <v>341</v>
      </c>
      <c r="G1162" s="37" t="s">
        <v>26</v>
      </c>
      <c r="H1162" s="100">
        <v>72098640</v>
      </c>
      <c r="I1162" s="185" t="s">
        <v>22</v>
      </c>
      <c r="J1162" s="36" t="s">
        <v>50</v>
      </c>
      <c r="K1162" s="36" t="s">
        <v>22</v>
      </c>
      <c r="L1162" s="36" t="s">
        <v>2026</v>
      </c>
    </row>
    <row r="1163" spans="2:12" ht="76.5">
      <c r="B1163" s="36">
        <v>80131500</v>
      </c>
      <c r="C1163" s="36" t="s">
        <v>345</v>
      </c>
      <c r="D1163" s="36" t="s">
        <v>36</v>
      </c>
      <c r="E1163" s="36" t="s">
        <v>27</v>
      </c>
      <c r="F1163" s="36" t="s">
        <v>341</v>
      </c>
      <c r="G1163" s="36" t="s">
        <v>26</v>
      </c>
      <c r="H1163" s="100">
        <v>123999456</v>
      </c>
      <c r="I1163" s="78" t="s">
        <v>22</v>
      </c>
      <c r="J1163" s="36" t="s">
        <v>50</v>
      </c>
      <c r="K1163" s="36" t="s">
        <v>22</v>
      </c>
      <c r="L1163" s="36" t="s">
        <v>2027</v>
      </c>
    </row>
    <row r="1164" spans="2:12" ht="89.25">
      <c r="B1164" s="36">
        <v>22101527</v>
      </c>
      <c r="C1164" s="36" t="s">
        <v>346</v>
      </c>
      <c r="D1164" s="36" t="s">
        <v>16</v>
      </c>
      <c r="E1164" s="36" t="s">
        <v>35</v>
      </c>
      <c r="F1164" s="36" t="s">
        <v>336</v>
      </c>
      <c r="G1164" s="36" t="s">
        <v>26</v>
      </c>
      <c r="H1164" s="100">
        <v>20000000</v>
      </c>
      <c r="I1164" s="78" t="s">
        <v>22</v>
      </c>
      <c r="J1164" s="36" t="s">
        <v>50</v>
      </c>
      <c r="K1164" s="36" t="s">
        <v>22</v>
      </c>
      <c r="L1164" s="36" t="s">
        <v>2026</v>
      </c>
    </row>
    <row r="1165" spans="2:12" ht="102">
      <c r="B1165" s="40">
        <v>81161800</v>
      </c>
      <c r="C1165" s="36" t="s">
        <v>347</v>
      </c>
      <c r="D1165" s="36" t="s">
        <v>36</v>
      </c>
      <c r="E1165" s="81" t="s">
        <v>348</v>
      </c>
      <c r="F1165" s="36" t="s">
        <v>341</v>
      </c>
      <c r="G1165" s="36" t="s">
        <v>26</v>
      </c>
      <c r="H1165" s="100">
        <v>166529600</v>
      </c>
      <c r="I1165" s="78" t="s">
        <v>22</v>
      </c>
      <c r="J1165" s="36" t="s">
        <v>50</v>
      </c>
      <c r="K1165" s="36" t="s">
        <v>22</v>
      </c>
      <c r="L1165" s="36" t="s">
        <v>2028</v>
      </c>
    </row>
    <row r="1166" spans="2:12" ht="89.25">
      <c r="B1166" s="36">
        <v>80111713</v>
      </c>
      <c r="C1166" s="75" t="s">
        <v>349</v>
      </c>
      <c r="D1166" s="36" t="s">
        <v>36</v>
      </c>
      <c r="E1166" s="40" t="s">
        <v>348</v>
      </c>
      <c r="F1166" s="36" t="s">
        <v>341</v>
      </c>
      <c r="G1166" s="36" t="s">
        <v>26</v>
      </c>
      <c r="H1166" s="100">
        <v>1800000000</v>
      </c>
      <c r="I1166" s="78" t="s">
        <v>22</v>
      </c>
      <c r="J1166" s="36" t="s">
        <v>50</v>
      </c>
      <c r="K1166" s="36" t="s">
        <v>22</v>
      </c>
      <c r="L1166" s="36" t="s">
        <v>2027</v>
      </c>
    </row>
    <row r="1167" spans="2:12" ht="102">
      <c r="B1167" s="36">
        <v>80101510</v>
      </c>
      <c r="C1167" s="82" t="s">
        <v>350</v>
      </c>
      <c r="D1167" s="36" t="s">
        <v>259</v>
      </c>
      <c r="E1167" s="40" t="s">
        <v>20</v>
      </c>
      <c r="F1167" s="36" t="s">
        <v>341</v>
      </c>
      <c r="G1167" s="36" t="s">
        <v>26</v>
      </c>
      <c r="H1167" s="100">
        <v>21000000</v>
      </c>
      <c r="I1167" s="185" t="s">
        <v>22</v>
      </c>
      <c r="J1167" s="36" t="s">
        <v>50</v>
      </c>
      <c r="K1167" s="36" t="s">
        <v>22</v>
      </c>
      <c r="L1167" s="36" t="s">
        <v>2028</v>
      </c>
    </row>
    <row r="1168" spans="2:12" ht="76.5">
      <c r="B1168" s="36">
        <v>90121502</v>
      </c>
      <c r="C1168" s="36" t="s">
        <v>2029</v>
      </c>
      <c r="D1168" s="36" t="s">
        <v>36</v>
      </c>
      <c r="E1168" s="36" t="s">
        <v>27</v>
      </c>
      <c r="F1168" s="36" t="s">
        <v>214</v>
      </c>
      <c r="G1168" s="36" t="s">
        <v>26</v>
      </c>
      <c r="H1168" s="100">
        <v>35000000</v>
      </c>
      <c r="I1168" s="185" t="s">
        <v>22</v>
      </c>
      <c r="J1168" s="66" t="s">
        <v>50</v>
      </c>
      <c r="K1168" s="36" t="s">
        <v>22</v>
      </c>
      <c r="L1168" s="36" t="s">
        <v>2030</v>
      </c>
    </row>
    <row r="1169" spans="2:12" ht="76.5">
      <c r="B1169" s="36">
        <v>84111502</v>
      </c>
      <c r="C1169" s="36" t="s">
        <v>351</v>
      </c>
      <c r="D1169" s="36" t="s">
        <v>36</v>
      </c>
      <c r="E1169" s="36" t="s">
        <v>352</v>
      </c>
      <c r="F1169" s="36" t="s">
        <v>341</v>
      </c>
      <c r="G1169" s="36" t="s">
        <v>26</v>
      </c>
      <c r="H1169" s="100">
        <v>14000000</v>
      </c>
      <c r="I1169" s="185" t="s">
        <v>22</v>
      </c>
      <c r="J1169" s="66" t="s">
        <v>50</v>
      </c>
      <c r="K1169" s="36" t="s">
        <v>22</v>
      </c>
      <c r="L1169" s="36" t="s">
        <v>2027</v>
      </c>
    </row>
    <row r="1170" spans="2:12" ht="76.5">
      <c r="B1170" s="36">
        <v>84111502</v>
      </c>
      <c r="C1170" s="36" t="s">
        <v>353</v>
      </c>
      <c r="D1170" s="36" t="s">
        <v>36</v>
      </c>
      <c r="E1170" s="36" t="s">
        <v>352</v>
      </c>
      <c r="F1170" s="36" t="s">
        <v>341</v>
      </c>
      <c r="G1170" s="36" t="s">
        <v>26</v>
      </c>
      <c r="H1170" s="100">
        <v>2970000</v>
      </c>
      <c r="I1170" s="185" t="s">
        <v>22</v>
      </c>
      <c r="J1170" s="66" t="s">
        <v>50</v>
      </c>
      <c r="K1170" s="36" t="s">
        <v>22</v>
      </c>
      <c r="L1170" s="36" t="s">
        <v>2027</v>
      </c>
    </row>
    <row r="1171" spans="2:12" ht="76.5">
      <c r="B1171" s="36">
        <v>84111502</v>
      </c>
      <c r="C1171" s="36" t="s">
        <v>354</v>
      </c>
      <c r="D1171" s="36" t="s">
        <v>36</v>
      </c>
      <c r="E1171" s="36" t="s">
        <v>352</v>
      </c>
      <c r="F1171" s="36" t="s">
        <v>341</v>
      </c>
      <c r="G1171" s="36" t="s">
        <v>26</v>
      </c>
      <c r="H1171" s="100">
        <v>60000000</v>
      </c>
      <c r="I1171" s="185" t="s">
        <v>22</v>
      </c>
      <c r="J1171" s="66" t="s">
        <v>50</v>
      </c>
      <c r="K1171" s="36" t="s">
        <v>22</v>
      </c>
      <c r="L1171" s="36" t="s">
        <v>2027</v>
      </c>
    </row>
    <row r="1172" spans="2:12" ht="76.5">
      <c r="B1172" s="36">
        <v>84111502</v>
      </c>
      <c r="C1172" s="36" t="s">
        <v>355</v>
      </c>
      <c r="D1172" s="36" t="s">
        <v>36</v>
      </c>
      <c r="E1172" s="36" t="s">
        <v>352</v>
      </c>
      <c r="F1172" s="36" t="s">
        <v>341</v>
      </c>
      <c r="G1172" s="36" t="s">
        <v>26</v>
      </c>
      <c r="H1172" s="100">
        <v>5850000</v>
      </c>
      <c r="I1172" s="185" t="s">
        <v>22</v>
      </c>
      <c r="J1172" s="66" t="s">
        <v>50</v>
      </c>
      <c r="K1172" s="36" t="s">
        <v>22</v>
      </c>
      <c r="L1172" s="36" t="s">
        <v>2027</v>
      </c>
    </row>
    <row r="1173" spans="2:12" ht="76.5">
      <c r="B1173" s="36">
        <v>84111502</v>
      </c>
      <c r="C1173" s="36" t="s">
        <v>356</v>
      </c>
      <c r="D1173" s="36" t="s">
        <v>36</v>
      </c>
      <c r="E1173" s="36" t="s">
        <v>352</v>
      </c>
      <c r="F1173" s="36" t="s">
        <v>341</v>
      </c>
      <c r="G1173" s="36" t="s">
        <v>26</v>
      </c>
      <c r="H1173" s="100">
        <v>3153000</v>
      </c>
      <c r="I1173" s="185" t="s">
        <v>22</v>
      </c>
      <c r="J1173" s="66" t="s">
        <v>50</v>
      </c>
      <c r="K1173" s="36" t="s">
        <v>22</v>
      </c>
      <c r="L1173" s="36" t="s">
        <v>2027</v>
      </c>
    </row>
    <row r="1174" spans="2:12" ht="76.5">
      <c r="B1174" s="36">
        <v>80111620</v>
      </c>
      <c r="C1174" s="36" t="s">
        <v>357</v>
      </c>
      <c r="D1174" s="36" t="s">
        <v>16</v>
      </c>
      <c r="E1174" s="36" t="s">
        <v>35</v>
      </c>
      <c r="F1174" s="36" t="s">
        <v>341</v>
      </c>
      <c r="G1174" s="36" t="s">
        <v>358</v>
      </c>
      <c r="H1174" s="100">
        <v>1839671577</v>
      </c>
      <c r="I1174" s="185" t="s">
        <v>22</v>
      </c>
      <c r="J1174" s="66" t="s">
        <v>50</v>
      </c>
      <c r="K1174" s="36" t="s">
        <v>22</v>
      </c>
      <c r="L1174" s="36" t="s">
        <v>2027</v>
      </c>
    </row>
    <row r="1175" spans="2:12" ht="89.25">
      <c r="B1175" s="36">
        <v>80111620</v>
      </c>
      <c r="C1175" s="36" t="s">
        <v>360</v>
      </c>
      <c r="D1175" s="36" t="s">
        <v>16</v>
      </c>
      <c r="E1175" s="36" t="s">
        <v>20</v>
      </c>
      <c r="F1175" s="36" t="s">
        <v>341</v>
      </c>
      <c r="G1175" s="36" t="s">
        <v>361</v>
      </c>
      <c r="H1175" s="100">
        <v>70937687</v>
      </c>
      <c r="I1175" s="185" t="s">
        <v>22</v>
      </c>
      <c r="J1175" s="66" t="s">
        <v>50</v>
      </c>
      <c r="K1175" s="36" t="s">
        <v>22</v>
      </c>
      <c r="L1175" s="36" t="s">
        <v>2031</v>
      </c>
    </row>
    <row r="1176" spans="2:12" ht="76.5">
      <c r="B1176" s="36">
        <v>78111811</v>
      </c>
      <c r="C1176" s="36" t="s">
        <v>891</v>
      </c>
      <c r="D1176" s="36" t="s">
        <v>16</v>
      </c>
      <c r="E1176" s="36" t="s">
        <v>68</v>
      </c>
      <c r="F1176" s="36" t="s">
        <v>2032</v>
      </c>
      <c r="G1176" s="36" t="s">
        <v>358</v>
      </c>
      <c r="H1176" s="100">
        <v>754089600</v>
      </c>
      <c r="I1176" s="185" t="s">
        <v>22</v>
      </c>
      <c r="J1176" s="66" t="s">
        <v>50</v>
      </c>
      <c r="K1176" s="36" t="s">
        <v>22</v>
      </c>
      <c r="L1176" s="36" t="s">
        <v>2027</v>
      </c>
    </row>
    <row r="1177" spans="2:12" ht="89.25">
      <c r="B1177" s="36">
        <v>80111620</v>
      </c>
      <c r="C1177" s="36" t="s">
        <v>2033</v>
      </c>
      <c r="D1177" s="36" t="s">
        <v>259</v>
      </c>
      <c r="E1177" s="36" t="s">
        <v>17</v>
      </c>
      <c r="F1177" s="36" t="s">
        <v>341</v>
      </c>
      <c r="G1177" s="36" t="s">
        <v>361</v>
      </c>
      <c r="H1177" s="100">
        <v>27000000</v>
      </c>
      <c r="I1177" s="185" t="s">
        <v>2034</v>
      </c>
      <c r="J1177" s="66" t="s">
        <v>2035</v>
      </c>
      <c r="K1177" s="36" t="s">
        <v>22</v>
      </c>
      <c r="L1177" s="36" t="s">
        <v>2031</v>
      </c>
    </row>
    <row r="1178" spans="2:12" ht="89.25">
      <c r="B1178" s="82">
        <v>76101500</v>
      </c>
      <c r="C1178" s="76" t="s">
        <v>2036</v>
      </c>
      <c r="D1178" s="84" t="s">
        <v>36</v>
      </c>
      <c r="E1178" s="85" t="s">
        <v>682</v>
      </c>
      <c r="F1178" s="40" t="s">
        <v>745</v>
      </c>
      <c r="G1178" s="40" t="s">
        <v>678</v>
      </c>
      <c r="H1178" s="209">
        <v>330000000</v>
      </c>
      <c r="I1178" s="209">
        <v>330000000</v>
      </c>
      <c r="J1178" s="40" t="s">
        <v>50</v>
      </c>
      <c r="K1178" s="36" t="s">
        <v>14</v>
      </c>
      <c r="L1178" s="87" t="s">
        <v>2037</v>
      </c>
    </row>
    <row r="1179" spans="2:12" ht="89.25">
      <c r="B1179" s="82">
        <v>76122000</v>
      </c>
      <c r="C1179" s="76" t="s">
        <v>2038</v>
      </c>
      <c r="D1179" s="84" t="s">
        <v>36</v>
      </c>
      <c r="E1179" s="85">
        <v>3</v>
      </c>
      <c r="F1179" s="40" t="s">
        <v>1733</v>
      </c>
      <c r="G1179" s="40" t="s">
        <v>678</v>
      </c>
      <c r="H1179" s="209">
        <v>300362406</v>
      </c>
      <c r="I1179" s="209">
        <v>300362406</v>
      </c>
      <c r="J1179" s="40" t="s">
        <v>50</v>
      </c>
      <c r="K1179" s="36" t="s">
        <v>14</v>
      </c>
      <c r="L1179" s="87" t="s">
        <v>2037</v>
      </c>
    </row>
    <row r="1180" spans="2:12" ht="89.25">
      <c r="B1180" s="82">
        <v>76101500</v>
      </c>
      <c r="C1180" s="76" t="s">
        <v>2039</v>
      </c>
      <c r="D1180" s="84" t="s">
        <v>16</v>
      </c>
      <c r="E1180" s="85" t="s">
        <v>682</v>
      </c>
      <c r="F1180" s="40" t="s">
        <v>745</v>
      </c>
      <c r="G1180" s="40" t="s">
        <v>678</v>
      </c>
      <c r="H1180" s="209">
        <v>408000000</v>
      </c>
      <c r="I1180" s="209">
        <v>408000000</v>
      </c>
      <c r="J1180" s="40" t="s">
        <v>50</v>
      </c>
      <c r="K1180" s="36" t="s">
        <v>14</v>
      </c>
      <c r="L1180" s="87" t="s">
        <v>2037</v>
      </c>
    </row>
    <row r="1181" spans="2:12" ht="89.25">
      <c r="B1181" s="82">
        <v>83101600</v>
      </c>
      <c r="C1181" s="76" t="s">
        <v>2040</v>
      </c>
      <c r="D1181" s="84" t="s">
        <v>16</v>
      </c>
      <c r="E1181" s="85">
        <v>7</v>
      </c>
      <c r="F1181" s="40" t="s">
        <v>745</v>
      </c>
      <c r="G1181" s="40" t="s">
        <v>681</v>
      </c>
      <c r="H1181" s="209">
        <v>600000000</v>
      </c>
      <c r="I1181" s="209">
        <v>600000000</v>
      </c>
      <c r="J1181" s="40" t="s">
        <v>50</v>
      </c>
      <c r="K1181" s="36" t="s">
        <v>14</v>
      </c>
      <c r="L1181" s="87" t="s">
        <v>2037</v>
      </c>
    </row>
    <row r="1182" spans="2:12" ht="89.25">
      <c r="B1182" s="82">
        <v>72141119</v>
      </c>
      <c r="C1182" s="76" t="s">
        <v>2041</v>
      </c>
      <c r="D1182" s="84" t="s">
        <v>42</v>
      </c>
      <c r="E1182" s="85" t="s">
        <v>684</v>
      </c>
      <c r="F1182" s="40" t="s">
        <v>743</v>
      </c>
      <c r="G1182" s="87" t="s">
        <v>677</v>
      </c>
      <c r="H1182" s="209">
        <v>1703126049</v>
      </c>
      <c r="I1182" s="209">
        <v>1703126049</v>
      </c>
      <c r="J1182" s="40" t="s">
        <v>50</v>
      </c>
      <c r="K1182" s="36" t="s">
        <v>14</v>
      </c>
      <c r="L1182" s="87" t="s">
        <v>2037</v>
      </c>
    </row>
    <row r="1183" spans="2:12" ht="89.25">
      <c r="B1183" s="82">
        <v>72141119</v>
      </c>
      <c r="C1183" s="76" t="s">
        <v>2042</v>
      </c>
      <c r="D1183" s="84" t="s">
        <v>42</v>
      </c>
      <c r="E1183" s="85" t="s">
        <v>682</v>
      </c>
      <c r="F1183" s="40" t="s">
        <v>743</v>
      </c>
      <c r="G1183" s="87" t="s">
        <v>677</v>
      </c>
      <c r="H1183" s="209">
        <v>2039417370</v>
      </c>
      <c r="I1183" s="209">
        <v>2039417370</v>
      </c>
      <c r="J1183" s="40" t="s">
        <v>50</v>
      </c>
      <c r="K1183" s="36" t="s">
        <v>14</v>
      </c>
      <c r="L1183" s="87" t="s">
        <v>2037</v>
      </c>
    </row>
    <row r="1184" spans="2:12" ht="140.25">
      <c r="B1184" s="82">
        <v>81101500</v>
      </c>
      <c r="C1184" s="76" t="s">
        <v>2043</v>
      </c>
      <c r="D1184" s="84" t="s">
        <v>16</v>
      </c>
      <c r="E1184" s="85">
        <v>6</v>
      </c>
      <c r="F1184" s="87" t="s">
        <v>1733</v>
      </c>
      <c r="G1184" s="87" t="s">
        <v>678</v>
      </c>
      <c r="H1184" s="209">
        <v>326918137</v>
      </c>
      <c r="I1184" s="210">
        <f>H1184</f>
        <v>326918137</v>
      </c>
      <c r="J1184" s="36" t="s">
        <v>50</v>
      </c>
      <c r="K1184" s="36" t="s">
        <v>14</v>
      </c>
      <c r="L1184" s="87" t="s">
        <v>2037</v>
      </c>
    </row>
    <row r="1185" spans="2:12" ht="89.25">
      <c r="B1185" s="82">
        <v>83101600</v>
      </c>
      <c r="C1185" s="76" t="s">
        <v>2044</v>
      </c>
      <c r="D1185" s="84" t="s">
        <v>16</v>
      </c>
      <c r="E1185" s="85">
        <v>7</v>
      </c>
      <c r="F1185" s="40" t="s">
        <v>745</v>
      </c>
      <c r="G1185" s="40" t="s">
        <v>681</v>
      </c>
      <c r="H1185" s="209">
        <v>4586033400</v>
      </c>
      <c r="I1185" s="209">
        <v>4586033400</v>
      </c>
      <c r="J1185" s="40" t="s">
        <v>50</v>
      </c>
      <c r="K1185" s="36" t="s">
        <v>14</v>
      </c>
      <c r="L1185" s="87" t="s">
        <v>2037</v>
      </c>
    </row>
    <row r="1186" spans="2:12" ht="89.25">
      <c r="B1186" s="82">
        <v>76101500</v>
      </c>
      <c r="C1186" s="76" t="s">
        <v>2045</v>
      </c>
      <c r="D1186" s="84" t="s">
        <v>16</v>
      </c>
      <c r="E1186" s="85" t="s">
        <v>682</v>
      </c>
      <c r="F1186" s="87" t="s">
        <v>745</v>
      </c>
      <c r="G1186" s="87" t="s">
        <v>679</v>
      </c>
      <c r="H1186" s="209">
        <v>270000000</v>
      </c>
      <c r="I1186" s="209">
        <v>270000000</v>
      </c>
      <c r="J1186" s="36" t="s">
        <v>50</v>
      </c>
      <c r="K1186" s="36" t="s">
        <v>14</v>
      </c>
      <c r="L1186" s="87" t="s">
        <v>2037</v>
      </c>
    </row>
    <row r="1187" spans="2:12" ht="89.25">
      <c r="B1187" s="82">
        <v>72141500</v>
      </c>
      <c r="C1187" s="76" t="s">
        <v>685</v>
      </c>
      <c r="D1187" s="84" t="s">
        <v>16</v>
      </c>
      <c r="E1187" s="85">
        <v>6</v>
      </c>
      <c r="F1187" s="40" t="s">
        <v>743</v>
      </c>
      <c r="G1187" s="40" t="s">
        <v>686</v>
      </c>
      <c r="H1187" s="211">
        <v>948000000</v>
      </c>
      <c r="I1187" s="209">
        <f>H1187</f>
        <v>948000000</v>
      </c>
      <c r="J1187" s="40" t="s">
        <v>50</v>
      </c>
      <c r="K1187" s="36" t="s">
        <v>14</v>
      </c>
      <c r="L1187" s="87" t="s">
        <v>2037</v>
      </c>
    </row>
    <row r="1188" spans="2:12" ht="89.25">
      <c r="B1188" s="82">
        <v>83101800</v>
      </c>
      <c r="C1188" s="76" t="s">
        <v>2046</v>
      </c>
      <c r="D1188" s="84" t="s">
        <v>16</v>
      </c>
      <c r="E1188" s="85" t="s">
        <v>688</v>
      </c>
      <c r="F1188" s="40" t="s">
        <v>745</v>
      </c>
      <c r="G1188" s="40" t="s">
        <v>681</v>
      </c>
      <c r="H1188" s="209">
        <v>17309000000</v>
      </c>
      <c r="I1188" s="209">
        <v>17309000000</v>
      </c>
      <c r="J1188" s="40" t="s">
        <v>50</v>
      </c>
      <c r="K1188" s="36" t="s">
        <v>14</v>
      </c>
      <c r="L1188" s="87" t="s">
        <v>2037</v>
      </c>
    </row>
    <row r="1189" spans="2:12" ht="89.25">
      <c r="B1189" s="82">
        <v>83101600</v>
      </c>
      <c r="C1189" s="76" t="s">
        <v>2047</v>
      </c>
      <c r="D1189" s="84" t="s">
        <v>16</v>
      </c>
      <c r="E1189" s="85">
        <v>6</v>
      </c>
      <c r="F1189" s="40" t="s">
        <v>745</v>
      </c>
      <c r="G1189" s="40" t="s">
        <v>680</v>
      </c>
      <c r="H1189" s="209">
        <v>847995814</v>
      </c>
      <c r="I1189" s="209">
        <v>847995814</v>
      </c>
      <c r="J1189" s="40" t="s">
        <v>50</v>
      </c>
      <c r="K1189" s="36" t="s">
        <v>14</v>
      </c>
      <c r="L1189" s="87" t="s">
        <v>2037</v>
      </c>
    </row>
    <row r="1190" spans="2:12" ht="89.25">
      <c r="B1190" s="82">
        <v>76101500</v>
      </c>
      <c r="C1190" s="76" t="s">
        <v>2048</v>
      </c>
      <c r="D1190" s="84" t="s">
        <v>19</v>
      </c>
      <c r="E1190" s="85">
        <v>6</v>
      </c>
      <c r="F1190" s="40" t="s">
        <v>745</v>
      </c>
      <c r="G1190" s="40" t="s">
        <v>679</v>
      </c>
      <c r="H1190" s="209">
        <v>270000000</v>
      </c>
      <c r="I1190" s="209">
        <v>270000000</v>
      </c>
      <c r="J1190" s="40" t="s">
        <v>50</v>
      </c>
      <c r="K1190" s="36" t="s">
        <v>14</v>
      </c>
      <c r="L1190" s="87" t="s">
        <v>2037</v>
      </c>
    </row>
    <row r="1191" spans="2:12" ht="89.25">
      <c r="B1191" s="82">
        <v>83101500</v>
      </c>
      <c r="C1191" s="165" t="s">
        <v>2049</v>
      </c>
      <c r="D1191" s="84" t="s">
        <v>42</v>
      </c>
      <c r="E1191" s="85">
        <v>4</v>
      </c>
      <c r="F1191" s="87" t="s">
        <v>743</v>
      </c>
      <c r="G1191" s="87" t="s">
        <v>2050</v>
      </c>
      <c r="H1191" s="209">
        <v>2008703253</v>
      </c>
      <c r="I1191" s="102">
        <v>2008703253</v>
      </c>
      <c r="J1191" s="87" t="s">
        <v>50</v>
      </c>
      <c r="K1191" s="87" t="s">
        <v>14</v>
      </c>
      <c r="L1191" s="87" t="s">
        <v>2037</v>
      </c>
    </row>
    <row r="1192" spans="2:12" ht="89.25">
      <c r="B1192" s="82">
        <v>76101500</v>
      </c>
      <c r="C1192" s="76" t="s">
        <v>2051</v>
      </c>
      <c r="D1192" s="84" t="s">
        <v>42</v>
      </c>
      <c r="E1192" s="85">
        <v>4</v>
      </c>
      <c r="F1192" s="40" t="s">
        <v>745</v>
      </c>
      <c r="G1192" s="40" t="s">
        <v>679</v>
      </c>
      <c r="H1192" s="209">
        <v>308551151</v>
      </c>
      <c r="I1192" s="209">
        <v>308551151</v>
      </c>
      <c r="J1192" s="40" t="s">
        <v>50</v>
      </c>
      <c r="K1192" s="36" t="s">
        <v>14</v>
      </c>
      <c r="L1192" s="87" t="s">
        <v>2037</v>
      </c>
    </row>
    <row r="1193" spans="2:12" ht="89.25">
      <c r="B1193" s="82">
        <v>76101500</v>
      </c>
      <c r="C1193" s="76" t="s">
        <v>2052</v>
      </c>
      <c r="D1193" s="84" t="s">
        <v>16</v>
      </c>
      <c r="E1193" s="85">
        <v>4</v>
      </c>
      <c r="F1193" s="87" t="s">
        <v>745</v>
      </c>
      <c r="G1193" s="87" t="s">
        <v>679</v>
      </c>
      <c r="H1193" s="209">
        <v>255000000</v>
      </c>
      <c r="I1193" s="209">
        <v>255000000</v>
      </c>
      <c r="J1193" s="36" t="s">
        <v>50</v>
      </c>
      <c r="K1193" s="36" t="s">
        <v>14</v>
      </c>
      <c r="L1193" s="87" t="s">
        <v>2037</v>
      </c>
    </row>
    <row r="1194" spans="2:12" ht="89.25">
      <c r="B1194" s="82">
        <v>81101500</v>
      </c>
      <c r="C1194" s="165" t="s">
        <v>2053</v>
      </c>
      <c r="D1194" s="84" t="s">
        <v>42</v>
      </c>
      <c r="E1194" s="85" t="s">
        <v>684</v>
      </c>
      <c r="F1194" s="40" t="s">
        <v>1733</v>
      </c>
      <c r="G1194" s="87" t="s">
        <v>679</v>
      </c>
      <c r="H1194" s="209">
        <v>203858400</v>
      </c>
      <c r="I1194" s="209">
        <v>203858400</v>
      </c>
      <c r="J1194" s="40" t="s">
        <v>50</v>
      </c>
      <c r="K1194" s="36" t="s">
        <v>14</v>
      </c>
      <c r="L1194" s="87" t="s">
        <v>2037</v>
      </c>
    </row>
    <row r="1195" spans="2:12" ht="89.25">
      <c r="B1195" s="82">
        <v>83101800</v>
      </c>
      <c r="C1195" s="76" t="s">
        <v>2054</v>
      </c>
      <c r="D1195" s="84" t="s">
        <v>16</v>
      </c>
      <c r="E1195" s="85">
        <v>7</v>
      </c>
      <c r="F1195" s="40" t="s">
        <v>745</v>
      </c>
      <c r="G1195" s="40" t="s">
        <v>681</v>
      </c>
      <c r="H1195" s="209">
        <v>2181229766</v>
      </c>
      <c r="I1195" s="209">
        <v>2181229766</v>
      </c>
      <c r="J1195" s="40" t="s">
        <v>50</v>
      </c>
      <c r="K1195" s="36" t="s">
        <v>14</v>
      </c>
      <c r="L1195" s="87" t="s">
        <v>2037</v>
      </c>
    </row>
    <row r="1196" spans="2:12" ht="89.25">
      <c r="B1196" s="82">
        <v>76101500</v>
      </c>
      <c r="C1196" s="76" t="s">
        <v>2055</v>
      </c>
      <c r="D1196" s="84" t="s">
        <v>16</v>
      </c>
      <c r="E1196" s="85">
        <v>6</v>
      </c>
      <c r="F1196" s="87" t="s">
        <v>745</v>
      </c>
      <c r="G1196" s="87" t="s">
        <v>679</v>
      </c>
      <c r="H1196" s="209">
        <v>281361732</v>
      </c>
      <c r="I1196" s="209">
        <v>281361732</v>
      </c>
      <c r="J1196" s="36" t="s">
        <v>50</v>
      </c>
      <c r="K1196" s="36" t="s">
        <v>14</v>
      </c>
      <c r="L1196" s="87" t="s">
        <v>2037</v>
      </c>
    </row>
    <row r="1197" spans="2:12" ht="89.25">
      <c r="B1197" s="89">
        <v>83101600</v>
      </c>
      <c r="C1197" s="166" t="s">
        <v>2056</v>
      </c>
      <c r="D1197" s="82" t="s">
        <v>324</v>
      </c>
      <c r="E1197" s="82" t="s">
        <v>2057</v>
      </c>
      <c r="F1197" s="90" t="s">
        <v>1099</v>
      </c>
      <c r="G1197" s="90" t="s">
        <v>681</v>
      </c>
      <c r="H1197" s="209">
        <v>2335139825</v>
      </c>
      <c r="I1197" s="209">
        <v>1000000000</v>
      </c>
      <c r="J1197" s="82" t="s">
        <v>1239</v>
      </c>
      <c r="K1197" s="82" t="s">
        <v>14</v>
      </c>
      <c r="L1197" s="82" t="s">
        <v>977</v>
      </c>
    </row>
    <row r="1198" spans="2:12" ht="89.25">
      <c r="B1198" s="89">
        <v>40161502</v>
      </c>
      <c r="C1198" s="166" t="s">
        <v>2058</v>
      </c>
      <c r="D1198" s="82" t="s">
        <v>324</v>
      </c>
      <c r="E1198" s="82" t="s">
        <v>2059</v>
      </c>
      <c r="F1198" s="90" t="s">
        <v>1099</v>
      </c>
      <c r="G1198" s="90" t="s">
        <v>2060</v>
      </c>
      <c r="H1198" s="209">
        <v>101807846</v>
      </c>
      <c r="I1198" s="209">
        <v>101807846</v>
      </c>
      <c r="J1198" s="82" t="s">
        <v>50</v>
      </c>
      <c r="K1198" s="82" t="s">
        <v>14</v>
      </c>
      <c r="L1198" s="82" t="s">
        <v>977</v>
      </c>
    </row>
    <row r="1199" spans="2:12" ht="89.25">
      <c r="B1199" s="89">
        <v>72141100</v>
      </c>
      <c r="C1199" s="165" t="s">
        <v>2061</v>
      </c>
      <c r="D1199" s="88" t="s">
        <v>1706</v>
      </c>
      <c r="E1199" s="82" t="s">
        <v>38</v>
      </c>
      <c r="F1199" s="87" t="s">
        <v>12</v>
      </c>
      <c r="G1199" s="87" t="s">
        <v>2062</v>
      </c>
      <c r="H1199" s="209">
        <v>498803359</v>
      </c>
      <c r="I1199" s="212">
        <v>498803359</v>
      </c>
      <c r="J1199" s="82" t="s">
        <v>50</v>
      </c>
      <c r="K1199" s="82" t="s">
        <v>14</v>
      </c>
      <c r="L1199" s="82" t="s">
        <v>977</v>
      </c>
    </row>
    <row r="1200" spans="2:12" ht="89.25">
      <c r="B1200" s="82">
        <v>81101500</v>
      </c>
      <c r="C1200" s="76" t="s">
        <v>2063</v>
      </c>
      <c r="D1200" s="84" t="s">
        <v>36</v>
      </c>
      <c r="E1200" s="85" t="s">
        <v>684</v>
      </c>
      <c r="F1200" s="40" t="s">
        <v>1733</v>
      </c>
      <c r="G1200" s="40" t="s">
        <v>683</v>
      </c>
      <c r="H1200" s="209">
        <v>262554980</v>
      </c>
      <c r="I1200" s="209">
        <v>262554980</v>
      </c>
      <c r="J1200" s="40" t="s">
        <v>50</v>
      </c>
      <c r="K1200" s="36" t="s">
        <v>14</v>
      </c>
      <c r="L1200" s="87" t="s">
        <v>2037</v>
      </c>
    </row>
    <row r="1201" spans="2:12" ht="89.25">
      <c r="B1201" s="82">
        <v>76122000</v>
      </c>
      <c r="C1201" s="76" t="s">
        <v>2064</v>
      </c>
      <c r="D1201" s="84" t="s">
        <v>36</v>
      </c>
      <c r="E1201" s="85" t="s">
        <v>38</v>
      </c>
      <c r="F1201" s="40" t="s">
        <v>1733</v>
      </c>
      <c r="G1201" s="40" t="s">
        <v>683</v>
      </c>
      <c r="H1201" s="209">
        <v>391764909</v>
      </c>
      <c r="I1201" s="209">
        <v>391764909</v>
      </c>
      <c r="J1201" s="40" t="s">
        <v>50</v>
      </c>
      <c r="K1201" s="36" t="s">
        <v>14</v>
      </c>
      <c r="L1201" s="87" t="s">
        <v>2037</v>
      </c>
    </row>
    <row r="1202" spans="2:12" ht="89.25">
      <c r="B1202" s="89" t="s">
        <v>2065</v>
      </c>
      <c r="C1202" s="165" t="s">
        <v>2066</v>
      </c>
      <c r="D1202" s="88" t="s">
        <v>324</v>
      </c>
      <c r="E1202" s="82" t="s">
        <v>682</v>
      </c>
      <c r="F1202" s="87" t="s">
        <v>1733</v>
      </c>
      <c r="G1202" s="87" t="s">
        <v>2067</v>
      </c>
      <c r="H1202" s="209">
        <v>90789140</v>
      </c>
      <c r="I1202" s="209">
        <v>90789140</v>
      </c>
      <c r="J1202" s="82" t="s">
        <v>50</v>
      </c>
      <c r="K1202" s="82" t="s">
        <v>14</v>
      </c>
      <c r="L1202" s="82" t="s">
        <v>977</v>
      </c>
    </row>
    <row r="1203" spans="2:12" ht="89.25">
      <c r="B1203" s="82">
        <v>83101500</v>
      </c>
      <c r="C1203" s="76" t="s">
        <v>2068</v>
      </c>
      <c r="D1203" s="84" t="s">
        <v>36</v>
      </c>
      <c r="E1203" s="85" t="s">
        <v>682</v>
      </c>
      <c r="F1203" s="40" t="s">
        <v>743</v>
      </c>
      <c r="G1203" s="40" t="s">
        <v>683</v>
      </c>
      <c r="H1203" s="209">
        <v>2738714303</v>
      </c>
      <c r="I1203" s="209">
        <v>2738714303</v>
      </c>
      <c r="J1203" s="40" t="s">
        <v>50</v>
      </c>
      <c r="K1203" s="36" t="s">
        <v>14</v>
      </c>
      <c r="L1203" s="87" t="s">
        <v>2037</v>
      </c>
    </row>
    <row r="1204" spans="2:12" ht="89.25">
      <c r="B1204" s="82">
        <v>72141100</v>
      </c>
      <c r="C1204" s="76" t="s">
        <v>2069</v>
      </c>
      <c r="D1204" s="84" t="s">
        <v>36</v>
      </c>
      <c r="E1204" s="85">
        <v>10</v>
      </c>
      <c r="F1204" s="40" t="s">
        <v>743</v>
      </c>
      <c r="G1204" s="40" t="s">
        <v>676</v>
      </c>
      <c r="H1204" s="209">
        <v>8950788998</v>
      </c>
      <c r="I1204" s="209">
        <v>8950788998</v>
      </c>
      <c r="J1204" s="40" t="s">
        <v>50</v>
      </c>
      <c r="K1204" s="36" t="s">
        <v>14</v>
      </c>
      <c r="L1204" s="87" t="s">
        <v>2037</v>
      </c>
    </row>
    <row r="1205" spans="2:12" ht="89.25">
      <c r="B1205" s="82">
        <v>83101500</v>
      </c>
      <c r="C1205" s="167" t="s">
        <v>2070</v>
      </c>
      <c r="D1205" s="84" t="s">
        <v>16</v>
      </c>
      <c r="E1205" s="85">
        <v>9</v>
      </c>
      <c r="F1205" s="40" t="s">
        <v>743</v>
      </c>
      <c r="G1205" s="40" t="s">
        <v>676</v>
      </c>
      <c r="H1205" s="209">
        <v>680787822</v>
      </c>
      <c r="I1205" s="209">
        <v>680787822</v>
      </c>
      <c r="J1205" s="40" t="s">
        <v>50</v>
      </c>
      <c r="K1205" s="36" t="s">
        <v>14</v>
      </c>
      <c r="L1205" s="87" t="s">
        <v>2037</v>
      </c>
    </row>
    <row r="1206" spans="2:12" ht="89.25">
      <c r="B1206" s="82">
        <v>83101500</v>
      </c>
      <c r="C1206" s="167" t="s">
        <v>2071</v>
      </c>
      <c r="D1206" s="84" t="s">
        <v>16</v>
      </c>
      <c r="E1206" s="85">
        <v>9</v>
      </c>
      <c r="F1206" s="40" t="s">
        <v>743</v>
      </c>
      <c r="G1206" s="40" t="s">
        <v>676</v>
      </c>
      <c r="H1206" s="209">
        <v>3949289365</v>
      </c>
      <c r="I1206" s="209">
        <v>3949289365</v>
      </c>
      <c r="J1206" s="40" t="s">
        <v>50</v>
      </c>
      <c r="K1206" s="36" t="s">
        <v>14</v>
      </c>
      <c r="L1206" s="87" t="s">
        <v>2037</v>
      </c>
    </row>
    <row r="1207" spans="2:12" ht="89.25">
      <c r="B1207" s="82">
        <v>83101500</v>
      </c>
      <c r="C1207" s="167" t="s">
        <v>2072</v>
      </c>
      <c r="D1207" s="84" t="s">
        <v>16</v>
      </c>
      <c r="E1207" s="85">
        <v>9</v>
      </c>
      <c r="F1207" s="40" t="s">
        <v>743</v>
      </c>
      <c r="G1207" s="40" t="s">
        <v>676</v>
      </c>
      <c r="H1207" s="209">
        <v>2570022442</v>
      </c>
      <c r="I1207" s="209">
        <v>2570022442</v>
      </c>
      <c r="J1207" s="40" t="s">
        <v>50</v>
      </c>
      <c r="K1207" s="36" t="s">
        <v>14</v>
      </c>
      <c r="L1207" s="87" t="s">
        <v>2037</v>
      </c>
    </row>
    <row r="1208" spans="2:12" ht="89.25">
      <c r="B1208" s="82">
        <v>83101500</v>
      </c>
      <c r="C1208" s="167" t="s">
        <v>2073</v>
      </c>
      <c r="D1208" s="84" t="s">
        <v>16</v>
      </c>
      <c r="E1208" s="85" t="s">
        <v>682</v>
      </c>
      <c r="F1208" s="40" t="s">
        <v>743</v>
      </c>
      <c r="G1208" s="40" t="s">
        <v>676</v>
      </c>
      <c r="H1208" s="209">
        <v>1030209384</v>
      </c>
      <c r="I1208" s="209">
        <v>1030209384</v>
      </c>
      <c r="J1208" s="40" t="s">
        <v>50</v>
      </c>
      <c r="K1208" s="36" t="s">
        <v>14</v>
      </c>
      <c r="L1208" s="87" t="s">
        <v>2037</v>
      </c>
    </row>
    <row r="1209" spans="2:12" ht="89.25">
      <c r="B1209" s="82">
        <v>83101500</v>
      </c>
      <c r="C1209" s="167" t="s">
        <v>2074</v>
      </c>
      <c r="D1209" s="84" t="s">
        <v>16</v>
      </c>
      <c r="E1209" s="85">
        <v>6</v>
      </c>
      <c r="F1209" s="40" t="s">
        <v>743</v>
      </c>
      <c r="G1209" s="40" t="s">
        <v>676</v>
      </c>
      <c r="H1209" s="209">
        <v>3345445745</v>
      </c>
      <c r="I1209" s="209">
        <v>3345445745</v>
      </c>
      <c r="J1209" s="40" t="s">
        <v>50</v>
      </c>
      <c r="K1209" s="36" t="s">
        <v>14</v>
      </c>
      <c r="L1209" s="87" t="s">
        <v>2037</v>
      </c>
    </row>
    <row r="1210" spans="2:12" ht="89.25">
      <c r="B1210" s="82">
        <v>83101500</v>
      </c>
      <c r="C1210" s="167" t="s">
        <v>2075</v>
      </c>
      <c r="D1210" s="84" t="s">
        <v>16</v>
      </c>
      <c r="E1210" s="85">
        <v>6</v>
      </c>
      <c r="F1210" s="40" t="s">
        <v>743</v>
      </c>
      <c r="G1210" s="40" t="s">
        <v>676</v>
      </c>
      <c r="H1210" s="209">
        <v>1819094006</v>
      </c>
      <c r="I1210" s="209">
        <v>1819094006</v>
      </c>
      <c r="J1210" s="40" t="s">
        <v>50</v>
      </c>
      <c r="K1210" s="36" t="s">
        <v>14</v>
      </c>
      <c r="L1210" s="87" t="s">
        <v>2037</v>
      </c>
    </row>
    <row r="1211" spans="2:12" ht="89.25">
      <c r="B1211" s="82">
        <v>83101500</v>
      </c>
      <c r="C1211" s="167" t="s">
        <v>2076</v>
      </c>
      <c r="D1211" s="84" t="s">
        <v>16</v>
      </c>
      <c r="E1211" s="85">
        <v>6</v>
      </c>
      <c r="F1211" s="40" t="s">
        <v>743</v>
      </c>
      <c r="G1211" s="40" t="s">
        <v>676</v>
      </c>
      <c r="H1211" s="209">
        <v>7703629821</v>
      </c>
      <c r="I1211" s="209">
        <v>7703629821</v>
      </c>
      <c r="J1211" s="40" t="s">
        <v>50</v>
      </c>
      <c r="K1211" s="36" t="s">
        <v>14</v>
      </c>
      <c r="L1211" s="87" t="s">
        <v>2037</v>
      </c>
    </row>
    <row r="1212" spans="2:12" ht="89.25">
      <c r="B1212" s="82">
        <v>83101500</v>
      </c>
      <c r="C1212" s="165" t="s">
        <v>2077</v>
      </c>
      <c r="D1212" s="87" t="s">
        <v>259</v>
      </c>
      <c r="E1212" s="85" t="s">
        <v>126</v>
      </c>
      <c r="F1212" s="87" t="s">
        <v>743</v>
      </c>
      <c r="G1212" s="87" t="s">
        <v>676</v>
      </c>
      <c r="H1212" s="209">
        <v>2217986940</v>
      </c>
      <c r="I1212" s="209">
        <v>2217986940</v>
      </c>
      <c r="J1212" s="87" t="s">
        <v>50</v>
      </c>
      <c r="K1212" s="87" t="s">
        <v>14</v>
      </c>
      <c r="L1212" s="87" t="s">
        <v>2037</v>
      </c>
    </row>
    <row r="1213" spans="2:12" ht="89.25">
      <c r="B1213" s="82">
        <v>83101500</v>
      </c>
      <c r="C1213" s="165" t="s">
        <v>2078</v>
      </c>
      <c r="D1213" s="87" t="s">
        <v>259</v>
      </c>
      <c r="E1213" s="85" t="s">
        <v>126</v>
      </c>
      <c r="F1213" s="87" t="s">
        <v>743</v>
      </c>
      <c r="G1213" s="87" t="s">
        <v>676</v>
      </c>
      <c r="H1213" s="209">
        <v>1609478188</v>
      </c>
      <c r="I1213" s="209">
        <v>1609478188</v>
      </c>
      <c r="J1213" s="87" t="s">
        <v>50</v>
      </c>
      <c r="K1213" s="87" t="s">
        <v>14</v>
      </c>
      <c r="L1213" s="87" t="s">
        <v>2037</v>
      </c>
    </row>
    <row r="1214" spans="2:12" ht="89.25">
      <c r="B1214" s="82">
        <v>83101500</v>
      </c>
      <c r="C1214" s="76" t="s">
        <v>2079</v>
      </c>
      <c r="D1214" s="87" t="s">
        <v>42</v>
      </c>
      <c r="E1214" s="85">
        <v>7</v>
      </c>
      <c r="F1214" s="87" t="s">
        <v>743</v>
      </c>
      <c r="G1214" s="87" t="s">
        <v>676</v>
      </c>
      <c r="H1214" s="209">
        <v>1646940087</v>
      </c>
      <c r="I1214" s="209">
        <v>1646940087</v>
      </c>
      <c r="J1214" s="87" t="s">
        <v>50</v>
      </c>
      <c r="K1214" s="87" t="s">
        <v>14</v>
      </c>
      <c r="L1214" s="87" t="s">
        <v>2037</v>
      </c>
    </row>
    <row r="1215" spans="2:12" ht="89.25">
      <c r="B1215" s="82">
        <v>83101500</v>
      </c>
      <c r="C1215" s="76" t="s">
        <v>2080</v>
      </c>
      <c r="D1215" s="87" t="s">
        <v>42</v>
      </c>
      <c r="E1215" s="85">
        <v>7</v>
      </c>
      <c r="F1215" s="87" t="s">
        <v>743</v>
      </c>
      <c r="G1215" s="87" t="s">
        <v>676</v>
      </c>
      <c r="H1215" s="209">
        <v>1945216922</v>
      </c>
      <c r="I1215" s="209">
        <v>1945216922</v>
      </c>
      <c r="J1215" s="87" t="s">
        <v>50</v>
      </c>
      <c r="K1215" s="87" t="s">
        <v>14</v>
      </c>
      <c r="L1215" s="87" t="s">
        <v>2037</v>
      </c>
    </row>
    <row r="1216" spans="2:12" ht="89.25">
      <c r="B1216" s="82">
        <v>83101500</v>
      </c>
      <c r="C1216" s="76" t="s">
        <v>2081</v>
      </c>
      <c r="D1216" s="87" t="s">
        <v>42</v>
      </c>
      <c r="E1216" s="85">
        <v>7</v>
      </c>
      <c r="F1216" s="87" t="s">
        <v>743</v>
      </c>
      <c r="G1216" s="87" t="s">
        <v>676</v>
      </c>
      <c r="H1216" s="209">
        <v>3319962635</v>
      </c>
      <c r="I1216" s="209">
        <v>3319962635</v>
      </c>
      <c r="J1216" s="87" t="s">
        <v>50</v>
      </c>
      <c r="K1216" s="87" t="s">
        <v>14</v>
      </c>
      <c r="L1216" s="87" t="s">
        <v>2037</v>
      </c>
    </row>
    <row r="1217" spans="2:12" ht="89.25">
      <c r="B1217" s="82">
        <v>83101500</v>
      </c>
      <c r="C1217" s="165" t="s">
        <v>2082</v>
      </c>
      <c r="D1217" s="87" t="s">
        <v>259</v>
      </c>
      <c r="E1217" s="85" t="s">
        <v>682</v>
      </c>
      <c r="F1217" s="87" t="s">
        <v>743</v>
      </c>
      <c r="G1217" s="87" t="s">
        <v>2067</v>
      </c>
      <c r="H1217" s="209">
        <v>873485697</v>
      </c>
      <c r="I1217" s="209">
        <v>873485697</v>
      </c>
      <c r="J1217" s="87" t="s">
        <v>50</v>
      </c>
      <c r="K1217" s="87" t="s">
        <v>14</v>
      </c>
      <c r="L1217" s="87" t="s">
        <v>2037</v>
      </c>
    </row>
    <row r="1218" spans="2:12" ht="89.25">
      <c r="B1218" s="89">
        <v>83101500</v>
      </c>
      <c r="C1218" s="165" t="s">
        <v>2083</v>
      </c>
      <c r="D1218" s="88" t="s">
        <v>324</v>
      </c>
      <c r="E1218" s="82" t="s">
        <v>23</v>
      </c>
      <c r="F1218" s="87" t="s">
        <v>743</v>
      </c>
      <c r="G1218" s="82" t="s">
        <v>676</v>
      </c>
      <c r="H1218" s="212">
        <v>2645296927</v>
      </c>
      <c r="I1218" s="212">
        <v>2645296927</v>
      </c>
      <c r="J1218" s="82" t="s">
        <v>50</v>
      </c>
      <c r="K1218" s="82" t="s">
        <v>14</v>
      </c>
      <c r="L1218" s="82" t="s">
        <v>977</v>
      </c>
    </row>
    <row r="1219" spans="2:12" ht="89.25">
      <c r="B1219" s="89">
        <v>83101500</v>
      </c>
      <c r="C1219" s="165" t="s">
        <v>2084</v>
      </c>
      <c r="D1219" s="88" t="s">
        <v>324</v>
      </c>
      <c r="E1219" s="82" t="s">
        <v>23</v>
      </c>
      <c r="F1219" s="87" t="s">
        <v>743</v>
      </c>
      <c r="G1219" s="82" t="s">
        <v>676</v>
      </c>
      <c r="H1219" s="212">
        <v>604427087</v>
      </c>
      <c r="I1219" s="212">
        <v>604427087</v>
      </c>
      <c r="J1219" s="82" t="s">
        <v>50</v>
      </c>
      <c r="K1219" s="82" t="s">
        <v>14</v>
      </c>
      <c r="L1219" s="82" t="s">
        <v>977</v>
      </c>
    </row>
    <row r="1220" spans="2:12" ht="89.25">
      <c r="B1220" s="82">
        <v>83101501</v>
      </c>
      <c r="C1220" s="76" t="s">
        <v>2085</v>
      </c>
      <c r="D1220" s="84" t="s">
        <v>19</v>
      </c>
      <c r="E1220" s="85" t="s">
        <v>25</v>
      </c>
      <c r="F1220" s="87" t="s">
        <v>745</v>
      </c>
      <c r="G1220" s="87" t="s">
        <v>683</v>
      </c>
      <c r="H1220" s="209">
        <v>1162111893</v>
      </c>
      <c r="I1220" s="209">
        <v>1162111893</v>
      </c>
      <c r="J1220" s="87" t="s">
        <v>50</v>
      </c>
      <c r="K1220" s="87" t="s">
        <v>14</v>
      </c>
      <c r="L1220" s="87" t="s">
        <v>2037</v>
      </c>
    </row>
    <row r="1221" spans="2:12" ht="89.25">
      <c r="B1221" s="82">
        <v>83101501</v>
      </c>
      <c r="C1221" s="76" t="s">
        <v>687</v>
      </c>
      <c r="D1221" s="84" t="s">
        <v>16</v>
      </c>
      <c r="E1221" s="85" t="s">
        <v>688</v>
      </c>
      <c r="F1221" s="40" t="s">
        <v>745</v>
      </c>
      <c r="G1221" s="40" t="s">
        <v>683</v>
      </c>
      <c r="H1221" s="209">
        <v>203000000</v>
      </c>
      <c r="I1221" s="209">
        <v>203000000</v>
      </c>
      <c r="J1221" s="40" t="s">
        <v>50</v>
      </c>
      <c r="K1221" s="36" t="s">
        <v>14</v>
      </c>
      <c r="L1221" s="87" t="s">
        <v>2037</v>
      </c>
    </row>
    <row r="1222" spans="2:12" ht="89.25">
      <c r="B1222" s="82">
        <v>72141119</v>
      </c>
      <c r="C1222" s="76" t="s">
        <v>2086</v>
      </c>
      <c r="D1222" s="84" t="s">
        <v>42</v>
      </c>
      <c r="E1222" s="85" t="s">
        <v>688</v>
      </c>
      <c r="F1222" s="87" t="s">
        <v>745</v>
      </c>
      <c r="G1222" s="87" t="s">
        <v>683</v>
      </c>
      <c r="H1222" s="209">
        <v>853230824</v>
      </c>
      <c r="I1222" s="209">
        <v>853230824</v>
      </c>
      <c r="J1222" s="87" t="s">
        <v>50</v>
      </c>
      <c r="K1222" s="36" t="s">
        <v>14</v>
      </c>
      <c r="L1222" s="87" t="s">
        <v>2037</v>
      </c>
    </row>
    <row r="1223" spans="2:12" ht="89.25">
      <c r="B1223" s="82">
        <v>72141119</v>
      </c>
      <c r="C1223" s="76" t="s">
        <v>2087</v>
      </c>
      <c r="D1223" s="84" t="s">
        <v>42</v>
      </c>
      <c r="E1223" s="85" t="s">
        <v>688</v>
      </c>
      <c r="F1223" s="40" t="s">
        <v>745</v>
      </c>
      <c r="G1223" s="40" t="s">
        <v>683</v>
      </c>
      <c r="H1223" s="209">
        <v>1323794908</v>
      </c>
      <c r="I1223" s="209">
        <v>1323794908</v>
      </c>
      <c r="J1223" s="40" t="s">
        <v>50</v>
      </c>
      <c r="K1223" s="36" t="s">
        <v>14</v>
      </c>
      <c r="L1223" s="87" t="s">
        <v>2037</v>
      </c>
    </row>
    <row r="1224" spans="2:12" ht="89.25">
      <c r="B1224" s="82">
        <v>83101501</v>
      </c>
      <c r="C1224" s="76" t="s">
        <v>2088</v>
      </c>
      <c r="D1224" s="84" t="s">
        <v>19</v>
      </c>
      <c r="E1224" s="91">
        <v>7</v>
      </c>
      <c r="F1224" s="87" t="s">
        <v>745</v>
      </c>
      <c r="G1224" s="87" t="s">
        <v>683</v>
      </c>
      <c r="H1224" s="209">
        <v>336008892</v>
      </c>
      <c r="I1224" s="209">
        <v>336008892</v>
      </c>
      <c r="J1224" s="88" t="s">
        <v>50</v>
      </c>
      <c r="K1224" s="87" t="s">
        <v>14</v>
      </c>
      <c r="L1224" s="87" t="s">
        <v>2037</v>
      </c>
    </row>
    <row r="1225" spans="2:12" ht="89.25">
      <c r="B1225" s="82">
        <v>83101500</v>
      </c>
      <c r="C1225" s="165" t="s">
        <v>2089</v>
      </c>
      <c r="D1225" s="87" t="s">
        <v>42</v>
      </c>
      <c r="E1225" s="87" t="s">
        <v>688</v>
      </c>
      <c r="F1225" s="87" t="s">
        <v>745</v>
      </c>
      <c r="G1225" s="86" t="s">
        <v>683</v>
      </c>
      <c r="H1225" s="209">
        <v>1883983069</v>
      </c>
      <c r="I1225" s="209">
        <v>1883983069</v>
      </c>
      <c r="J1225" s="87" t="s">
        <v>50</v>
      </c>
      <c r="K1225" s="87" t="s">
        <v>14</v>
      </c>
      <c r="L1225" s="87" t="s">
        <v>2037</v>
      </c>
    </row>
    <row r="1226" spans="2:12" ht="89.25">
      <c r="B1226" s="82">
        <v>40161502</v>
      </c>
      <c r="C1226" s="76" t="s">
        <v>2090</v>
      </c>
      <c r="D1226" s="84" t="s">
        <v>259</v>
      </c>
      <c r="E1226" s="85" t="s">
        <v>38</v>
      </c>
      <c r="F1226" s="40" t="s">
        <v>745</v>
      </c>
      <c r="G1226" s="40" t="s">
        <v>2091</v>
      </c>
      <c r="H1226" s="209">
        <v>51416592</v>
      </c>
      <c r="I1226" s="209">
        <v>51416592</v>
      </c>
      <c r="J1226" s="40" t="s">
        <v>50</v>
      </c>
      <c r="K1226" s="36" t="s">
        <v>14</v>
      </c>
      <c r="L1226" s="87" t="s">
        <v>2037</v>
      </c>
    </row>
    <row r="1227" spans="2:12" ht="89.25">
      <c r="B1227" s="82">
        <v>83101500</v>
      </c>
      <c r="C1227" s="165" t="s">
        <v>2092</v>
      </c>
      <c r="D1227" s="88" t="s">
        <v>259</v>
      </c>
      <c r="E1227" s="85" t="s">
        <v>684</v>
      </c>
      <c r="F1227" s="87" t="s">
        <v>745</v>
      </c>
      <c r="G1227" s="87" t="s">
        <v>683</v>
      </c>
      <c r="H1227" s="209">
        <v>194082357</v>
      </c>
      <c r="I1227" s="209">
        <v>194082357</v>
      </c>
      <c r="J1227" s="75" t="s">
        <v>50</v>
      </c>
      <c r="K1227" s="87" t="s">
        <v>14</v>
      </c>
      <c r="L1227" s="87" t="s">
        <v>2037</v>
      </c>
    </row>
    <row r="1228" spans="2:12" ht="89.25">
      <c r="B1228" s="89">
        <v>81101500</v>
      </c>
      <c r="C1228" s="168" t="s">
        <v>2093</v>
      </c>
      <c r="D1228" s="88" t="s">
        <v>324</v>
      </c>
      <c r="E1228" s="82">
        <v>24</v>
      </c>
      <c r="F1228" s="87" t="s">
        <v>1099</v>
      </c>
      <c r="G1228" s="87" t="s">
        <v>2094</v>
      </c>
      <c r="H1228" s="209">
        <v>442609363</v>
      </c>
      <c r="I1228" s="209">
        <v>442609363</v>
      </c>
      <c r="J1228" s="82" t="s">
        <v>50</v>
      </c>
      <c r="K1228" s="82" t="s">
        <v>14</v>
      </c>
      <c r="L1228" s="82" t="s">
        <v>977</v>
      </c>
    </row>
    <row r="1229" spans="2:12" ht="89.25">
      <c r="B1229" s="89">
        <v>81101500</v>
      </c>
      <c r="C1229" s="168" t="s">
        <v>2095</v>
      </c>
      <c r="D1229" s="88" t="s">
        <v>324</v>
      </c>
      <c r="E1229" s="82">
        <v>24</v>
      </c>
      <c r="F1229" s="87" t="s">
        <v>1099</v>
      </c>
      <c r="G1229" s="87" t="s">
        <v>2094</v>
      </c>
      <c r="H1229" s="209">
        <v>268349378</v>
      </c>
      <c r="I1229" s="209">
        <v>268349378</v>
      </c>
      <c r="J1229" s="82" t="s">
        <v>50</v>
      </c>
      <c r="K1229" s="82" t="s">
        <v>14</v>
      </c>
      <c r="L1229" s="82" t="s">
        <v>977</v>
      </c>
    </row>
    <row r="1230" spans="2:12" ht="89.25">
      <c r="B1230" s="89">
        <v>81101500</v>
      </c>
      <c r="C1230" s="168" t="s">
        <v>2096</v>
      </c>
      <c r="D1230" s="88" t="s">
        <v>324</v>
      </c>
      <c r="E1230" s="82">
        <v>24</v>
      </c>
      <c r="F1230" s="87" t="s">
        <v>1099</v>
      </c>
      <c r="G1230" s="87" t="s">
        <v>2094</v>
      </c>
      <c r="H1230" s="209">
        <v>449331153</v>
      </c>
      <c r="I1230" s="209">
        <v>449331153</v>
      </c>
      <c r="J1230" s="82" t="s">
        <v>50</v>
      </c>
      <c r="K1230" s="82" t="s">
        <v>14</v>
      </c>
      <c r="L1230" s="82" t="s">
        <v>977</v>
      </c>
    </row>
    <row r="1231" spans="2:12" ht="89.25">
      <c r="B1231" s="89">
        <v>81101500</v>
      </c>
      <c r="C1231" s="168" t="s">
        <v>2097</v>
      </c>
      <c r="D1231" s="88" t="s">
        <v>324</v>
      </c>
      <c r="E1231" s="82">
        <v>24</v>
      </c>
      <c r="F1231" s="87" t="s">
        <v>1099</v>
      </c>
      <c r="G1231" s="87" t="s">
        <v>2094</v>
      </c>
      <c r="H1231" s="209">
        <v>849430812</v>
      </c>
      <c r="I1231" s="209">
        <v>849430812</v>
      </c>
      <c r="J1231" s="82" t="s">
        <v>50</v>
      </c>
      <c r="K1231" s="82" t="s">
        <v>14</v>
      </c>
      <c r="L1231" s="82" t="s">
        <v>977</v>
      </c>
    </row>
    <row r="1232" spans="2:12" ht="89.25">
      <c r="B1232" s="89">
        <v>81101500</v>
      </c>
      <c r="C1232" s="165" t="s">
        <v>2098</v>
      </c>
      <c r="D1232" s="87" t="s">
        <v>324</v>
      </c>
      <c r="E1232" s="82">
        <v>24</v>
      </c>
      <c r="F1232" s="87" t="s">
        <v>1099</v>
      </c>
      <c r="G1232" s="87" t="s">
        <v>2094</v>
      </c>
      <c r="H1232" s="209">
        <v>3907951983</v>
      </c>
      <c r="I1232" s="209">
        <v>3907951983</v>
      </c>
      <c r="J1232" s="82" t="s">
        <v>50</v>
      </c>
      <c r="K1232" s="82" t="s">
        <v>14</v>
      </c>
      <c r="L1232" s="82" t="s">
        <v>977</v>
      </c>
    </row>
    <row r="1233" spans="2:12" ht="153">
      <c r="B1233" s="89">
        <v>81101500</v>
      </c>
      <c r="C1233" s="165" t="s">
        <v>2099</v>
      </c>
      <c r="D1233" s="87" t="s">
        <v>324</v>
      </c>
      <c r="E1233" s="87" t="s">
        <v>2100</v>
      </c>
      <c r="F1233" s="87" t="s">
        <v>745</v>
      </c>
      <c r="G1233" s="86" t="s">
        <v>2101</v>
      </c>
      <c r="H1233" s="213">
        <v>7154754666</v>
      </c>
      <c r="I1233" s="213">
        <v>7154754666</v>
      </c>
      <c r="J1233" s="87" t="s">
        <v>50</v>
      </c>
      <c r="K1233" s="87" t="s">
        <v>14</v>
      </c>
      <c r="L1233" s="87" t="s">
        <v>2037</v>
      </c>
    </row>
    <row r="1234" spans="2:12" ht="127.5">
      <c r="B1234" s="89">
        <v>81101500</v>
      </c>
      <c r="C1234" s="169" t="s">
        <v>2102</v>
      </c>
      <c r="D1234" s="87" t="s">
        <v>324</v>
      </c>
      <c r="E1234" s="87" t="s">
        <v>2103</v>
      </c>
      <c r="F1234" s="87" t="s">
        <v>1099</v>
      </c>
      <c r="G1234" s="86" t="s">
        <v>2104</v>
      </c>
      <c r="H1234" s="209" t="s">
        <v>14</v>
      </c>
      <c r="I1234" s="209" t="s">
        <v>14</v>
      </c>
      <c r="J1234" s="87" t="s">
        <v>50</v>
      </c>
      <c r="K1234" s="87" t="s">
        <v>14</v>
      </c>
      <c r="L1234" s="87" t="s">
        <v>2037</v>
      </c>
    </row>
    <row r="1235" spans="2:12" ht="89.25">
      <c r="B1235" s="82">
        <v>76111500</v>
      </c>
      <c r="C1235" s="76" t="s">
        <v>2105</v>
      </c>
      <c r="D1235" s="84" t="s">
        <v>36</v>
      </c>
      <c r="E1235" s="85" t="s">
        <v>23</v>
      </c>
      <c r="F1235" s="40" t="s">
        <v>745</v>
      </c>
      <c r="G1235" s="40" t="s">
        <v>683</v>
      </c>
      <c r="H1235" s="209">
        <v>1252800000</v>
      </c>
      <c r="I1235" s="209">
        <v>1252800000</v>
      </c>
      <c r="J1235" s="40" t="s">
        <v>50</v>
      </c>
      <c r="K1235" s="36" t="s">
        <v>14</v>
      </c>
      <c r="L1235" s="87" t="s">
        <v>2037</v>
      </c>
    </row>
    <row r="1236" spans="2:12" ht="89.25">
      <c r="B1236" s="153">
        <v>83101501</v>
      </c>
      <c r="C1236" s="165" t="s">
        <v>2106</v>
      </c>
      <c r="D1236" s="88" t="s">
        <v>36</v>
      </c>
      <c r="E1236" s="87" t="s">
        <v>1090</v>
      </c>
      <c r="F1236" s="40" t="s">
        <v>745</v>
      </c>
      <c r="G1236" s="40" t="s">
        <v>185</v>
      </c>
      <c r="H1236" s="209" t="s">
        <v>185</v>
      </c>
      <c r="I1236" s="214" t="s">
        <v>185</v>
      </c>
      <c r="J1236" s="40" t="s">
        <v>50</v>
      </c>
      <c r="K1236" s="36" t="s">
        <v>14</v>
      </c>
      <c r="L1236" s="87" t="s">
        <v>2037</v>
      </c>
    </row>
    <row r="1237" spans="2:12" ht="89.25">
      <c r="B1237" s="82">
        <v>83101501</v>
      </c>
      <c r="C1237" s="76" t="s">
        <v>2107</v>
      </c>
      <c r="D1237" s="84" t="s">
        <v>19</v>
      </c>
      <c r="E1237" s="91">
        <v>7</v>
      </c>
      <c r="F1237" s="87" t="s">
        <v>745</v>
      </c>
      <c r="G1237" s="87" t="s">
        <v>683</v>
      </c>
      <c r="H1237" s="209">
        <v>521299505</v>
      </c>
      <c r="I1237" s="209">
        <v>521299505</v>
      </c>
      <c r="J1237" s="88" t="s">
        <v>50</v>
      </c>
      <c r="K1237" s="87" t="s">
        <v>14</v>
      </c>
      <c r="L1237" s="87" t="s">
        <v>2037</v>
      </c>
    </row>
    <row r="1238" spans="2:12" ht="89.25">
      <c r="B1238" s="89">
        <v>47101500</v>
      </c>
      <c r="C1238" s="166" t="s">
        <v>2108</v>
      </c>
      <c r="D1238" s="82" t="s">
        <v>324</v>
      </c>
      <c r="E1238" s="82" t="s">
        <v>17</v>
      </c>
      <c r="F1238" s="90" t="s">
        <v>12</v>
      </c>
      <c r="G1238" s="90" t="s">
        <v>683</v>
      </c>
      <c r="H1238" s="209">
        <v>600000000</v>
      </c>
      <c r="I1238" s="215">
        <v>600000000</v>
      </c>
      <c r="J1238" s="82" t="s">
        <v>50</v>
      </c>
      <c r="K1238" s="82" t="s">
        <v>14</v>
      </c>
      <c r="L1238" s="82" t="s">
        <v>977</v>
      </c>
    </row>
    <row r="1239" spans="2:12" ht="89.25">
      <c r="B1239" s="82">
        <v>81101500</v>
      </c>
      <c r="C1239" s="76" t="s">
        <v>2109</v>
      </c>
      <c r="D1239" s="84" t="s">
        <v>19</v>
      </c>
      <c r="E1239" s="85">
        <v>3</v>
      </c>
      <c r="F1239" s="87" t="s">
        <v>1733</v>
      </c>
      <c r="G1239" s="87" t="s">
        <v>678</v>
      </c>
      <c r="H1239" s="209">
        <v>124079190.346459</v>
      </c>
      <c r="I1239" s="210">
        <v>124079190.346459</v>
      </c>
      <c r="J1239" s="36" t="s">
        <v>50</v>
      </c>
      <c r="K1239" s="36" t="s">
        <v>14</v>
      </c>
      <c r="L1239" s="87" t="s">
        <v>2037</v>
      </c>
    </row>
    <row r="1240" spans="2:12" ht="89.25">
      <c r="B1240" s="82">
        <v>83101500</v>
      </c>
      <c r="C1240" s="76" t="s">
        <v>2110</v>
      </c>
      <c r="D1240" s="84" t="s">
        <v>19</v>
      </c>
      <c r="E1240" s="85">
        <v>3</v>
      </c>
      <c r="F1240" s="40" t="s">
        <v>743</v>
      </c>
      <c r="G1240" s="87" t="s">
        <v>677</v>
      </c>
      <c r="H1240" s="209">
        <v>1116712713.11813</v>
      </c>
      <c r="I1240" s="209">
        <v>1116712713.11813</v>
      </c>
      <c r="J1240" s="40" t="s">
        <v>50</v>
      </c>
      <c r="K1240" s="36" t="s">
        <v>14</v>
      </c>
      <c r="L1240" s="87" t="s">
        <v>2037</v>
      </c>
    </row>
    <row r="1241" spans="2:12" ht="89.25">
      <c r="B1241" s="90">
        <v>72141100</v>
      </c>
      <c r="C1241" s="166" t="s">
        <v>2111</v>
      </c>
      <c r="D1241" s="82" t="s">
        <v>324</v>
      </c>
      <c r="E1241" s="82" t="s">
        <v>17</v>
      </c>
      <c r="F1241" s="82" t="s">
        <v>12</v>
      </c>
      <c r="G1241" s="92" t="s">
        <v>683</v>
      </c>
      <c r="H1241" s="209">
        <v>630992281</v>
      </c>
      <c r="I1241" s="209">
        <v>630992281</v>
      </c>
      <c r="J1241" s="82" t="s">
        <v>50</v>
      </c>
      <c r="K1241" s="82" t="s">
        <v>14</v>
      </c>
      <c r="L1241" s="82" t="s">
        <v>977</v>
      </c>
    </row>
    <row r="1242" spans="2:12" ht="89.25">
      <c r="B1242" s="90">
        <v>72141100</v>
      </c>
      <c r="C1242" s="166" t="s">
        <v>2112</v>
      </c>
      <c r="D1242" s="93" t="s">
        <v>324</v>
      </c>
      <c r="E1242" s="82" t="s">
        <v>17</v>
      </c>
      <c r="F1242" s="82" t="s">
        <v>12</v>
      </c>
      <c r="G1242" s="82" t="s">
        <v>2091</v>
      </c>
      <c r="H1242" s="216">
        <v>644000000</v>
      </c>
      <c r="I1242" s="209">
        <v>644000000</v>
      </c>
      <c r="J1242" s="82" t="s">
        <v>50</v>
      </c>
      <c r="K1242" s="82" t="s">
        <v>14</v>
      </c>
      <c r="L1242" s="82" t="s">
        <v>977</v>
      </c>
    </row>
    <row r="1243" spans="2:12" ht="102">
      <c r="B1243" s="89">
        <v>72141003</v>
      </c>
      <c r="C1243" s="170" t="s">
        <v>690</v>
      </c>
      <c r="D1243" s="51" t="s">
        <v>16</v>
      </c>
      <c r="E1243" s="94" t="s">
        <v>1096</v>
      </c>
      <c r="F1243" s="87" t="s">
        <v>127</v>
      </c>
      <c r="G1243" s="36" t="s">
        <v>701</v>
      </c>
      <c r="H1243" s="217">
        <v>2000000000</v>
      </c>
      <c r="I1243" s="217">
        <v>2122646460</v>
      </c>
      <c r="J1243" s="87" t="s">
        <v>50</v>
      </c>
      <c r="K1243" s="82" t="s">
        <v>14</v>
      </c>
      <c r="L1243" s="165" t="s">
        <v>692</v>
      </c>
    </row>
    <row r="1244" spans="2:12" ht="102">
      <c r="B1244" s="89">
        <v>81101510</v>
      </c>
      <c r="C1244" s="76" t="s">
        <v>1097</v>
      </c>
      <c r="D1244" s="51" t="s">
        <v>16</v>
      </c>
      <c r="E1244" s="94" t="s">
        <v>25</v>
      </c>
      <c r="F1244" s="87" t="s">
        <v>252</v>
      </c>
      <c r="G1244" s="36" t="s">
        <v>701</v>
      </c>
      <c r="H1244" s="217">
        <v>204000000</v>
      </c>
      <c r="I1244" s="217">
        <v>204441868</v>
      </c>
      <c r="J1244" s="87" t="s">
        <v>50</v>
      </c>
      <c r="K1244" s="82" t="s">
        <v>14</v>
      </c>
      <c r="L1244" s="165" t="s">
        <v>692</v>
      </c>
    </row>
    <row r="1245" spans="2:12" ht="102">
      <c r="B1245" s="89">
        <v>72141108</v>
      </c>
      <c r="C1245" s="76" t="s">
        <v>693</v>
      </c>
      <c r="D1245" s="51" t="s">
        <v>42</v>
      </c>
      <c r="E1245" s="36" t="s">
        <v>694</v>
      </c>
      <c r="F1245" s="87" t="s">
        <v>127</v>
      </c>
      <c r="G1245" s="36" t="s">
        <v>695</v>
      </c>
      <c r="H1245" s="217">
        <f>1076364500000+21527290</f>
        <v>1076386027290</v>
      </c>
      <c r="I1245" s="209">
        <v>1076364500000</v>
      </c>
      <c r="J1245" s="87" t="s">
        <v>696</v>
      </c>
      <c r="K1245" s="87" t="s">
        <v>697</v>
      </c>
      <c r="L1245" s="165" t="s">
        <v>692</v>
      </c>
    </row>
    <row r="1246" spans="2:12" ht="102">
      <c r="B1246" s="89">
        <v>81101510</v>
      </c>
      <c r="C1246" s="76" t="s">
        <v>706</v>
      </c>
      <c r="D1246" s="51" t="s">
        <v>19</v>
      </c>
      <c r="E1246" s="36" t="s">
        <v>702</v>
      </c>
      <c r="F1246" s="87" t="s">
        <v>252</v>
      </c>
      <c r="G1246" s="36" t="s">
        <v>695</v>
      </c>
      <c r="H1246" s="217">
        <v>40000000000</v>
      </c>
      <c r="I1246" s="209">
        <v>1200000000</v>
      </c>
      <c r="J1246" s="87" t="s">
        <v>696</v>
      </c>
      <c r="K1246" s="87" t="s">
        <v>697</v>
      </c>
      <c r="L1246" s="165" t="s">
        <v>692</v>
      </c>
    </row>
    <row r="1247" spans="2:12" ht="102">
      <c r="B1247" s="89">
        <v>81101510</v>
      </c>
      <c r="C1247" s="76" t="s">
        <v>2113</v>
      </c>
      <c r="D1247" s="51" t="s">
        <v>42</v>
      </c>
      <c r="E1247" s="36" t="s">
        <v>702</v>
      </c>
      <c r="F1247" s="87" t="s">
        <v>252</v>
      </c>
      <c r="G1247" s="36" t="s">
        <v>695</v>
      </c>
      <c r="H1247" s="217">
        <v>70000000000</v>
      </c>
      <c r="I1247" s="209">
        <v>1884000000</v>
      </c>
      <c r="J1247" s="87" t="s">
        <v>696</v>
      </c>
      <c r="K1247" s="87" t="s">
        <v>697</v>
      </c>
      <c r="L1247" s="165" t="s">
        <v>692</v>
      </c>
    </row>
    <row r="1248" spans="2:12" ht="102">
      <c r="B1248" s="89">
        <v>81101510</v>
      </c>
      <c r="C1248" s="168" t="s">
        <v>2114</v>
      </c>
      <c r="D1248" s="51" t="s">
        <v>539</v>
      </c>
      <c r="E1248" s="36">
        <v>132</v>
      </c>
      <c r="F1248" s="87" t="s">
        <v>31</v>
      </c>
      <c r="G1248" s="36" t="s">
        <v>969</v>
      </c>
      <c r="H1248" s="217">
        <v>1300000000</v>
      </c>
      <c r="I1248" s="209">
        <v>39000000000</v>
      </c>
      <c r="J1248" s="87" t="s">
        <v>696</v>
      </c>
      <c r="K1248" s="87" t="s">
        <v>697</v>
      </c>
      <c r="L1248" s="165" t="s">
        <v>689</v>
      </c>
    </row>
    <row r="1249" spans="2:12" ht="102">
      <c r="B1249" s="89">
        <v>95121634</v>
      </c>
      <c r="C1249" s="76" t="s">
        <v>1098</v>
      </c>
      <c r="D1249" s="51" t="s">
        <v>19</v>
      </c>
      <c r="E1249" s="94" t="s">
        <v>702</v>
      </c>
      <c r="F1249" s="154" t="s">
        <v>2698</v>
      </c>
      <c r="G1249" s="36" t="s">
        <v>969</v>
      </c>
      <c r="H1249" s="217">
        <v>0</v>
      </c>
      <c r="I1249" s="209">
        <v>65000000000</v>
      </c>
      <c r="J1249" s="87" t="s">
        <v>696</v>
      </c>
      <c r="K1249" s="87" t="s">
        <v>697</v>
      </c>
      <c r="L1249" s="165" t="s">
        <v>689</v>
      </c>
    </row>
    <row r="1250" spans="2:12" ht="102">
      <c r="B1250" s="89">
        <v>81101510</v>
      </c>
      <c r="C1250" s="165" t="s">
        <v>2115</v>
      </c>
      <c r="D1250" s="51" t="s">
        <v>539</v>
      </c>
      <c r="E1250" s="36" t="s">
        <v>18</v>
      </c>
      <c r="F1250" s="36" t="s">
        <v>31</v>
      </c>
      <c r="G1250" s="36" t="s">
        <v>2116</v>
      </c>
      <c r="H1250" s="217">
        <v>1865000000</v>
      </c>
      <c r="I1250" s="217">
        <v>1865280000</v>
      </c>
      <c r="J1250" s="36" t="s">
        <v>50</v>
      </c>
      <c r="K1250" s="82" t="s">
        <v>14</v>
      </c>
      <c r="L1250" s="76" t="s">
        <v>689</v>
      </c>
    </row>
    <row r="1251" spans="2:12" ht="102">
      <c r="B1251" s="89">
        <v>70141605</v>
      </c>
      <c r="C1251" s="76" t="s">
        <v>698</v>
      </c>
      <c r="D1251" s="51" t="s">
        <v>2117</v>
      </c>
      <c r="E1251" s="36" t="s">
        <v>30</v>
      </c>
      <c r="F1251" s="87" t="s">
        <v>100</v>
      </c>
      <c r="G1251" s="36" t="s">
        <v>699</v>
      </c>
      <c r="H1251" s="217">
        <v>8055698.420000001</v>
      </c>
      <c r="I1251" s="209">
        <v>8055698.420000001</v>
      </c>
      <c r="J1251" s="87" t="s">
        <v>50</v>
      </c>
      <c r="K1251" s="82" t="s">
        <v>14</v>
      </c>
      <c r="L1251" s="165" t="s">
        <v>692</v>
      </c>
    </row>
    <row r="1252" spans="2:12" ht="102">
      <c r="B1252" s="89">
        <v>80131802</v>
      </c>
      <c r="C1252" s="168" t="s">
        <v>700</v>
      </c>
      <c r="D1252" s="51" t="s">
        <v>36</v>
      </c>
      <c r="E1252" s="94" t="s">
        <v>25</v>
      </c>
      <c r="F1252" s="36" t="s">
        <v>100</v>
      </c>
      <c r="G1252" s="36" t="s">
        <v>701</v>
      </c>
      <c r="H1252" s="217">
        <v>60268125</v>
      </c>
      <c r="I1252" s="209">
        <v>60268125</v>
      </c>
      <c r="J1252" s="87" t="s">
        <v>50</v>
      </c>
      <c r="K1252" s="82" t="s">
        <v>14</v>
      </c>
      <c r="L1252" s="165" t="s">
        <v>692</v>
      </c>
    </row>
    <row r="1253" spans="2:12" ht="102">
      <c r="B1253" s="89">
        <v>72141003</v>
      </c>
      <c r="C1253" s="168" t="s">
        <v>711</v>
      </c>
      <c r="D1253" s="51" t="s">
        <v>19</v>
      </c>
      <c r="E1253" s="36" t="s">
        <v>30</v>
      </c>
      <c r="F1253" s="87" t="s">
        <v>127</v>
      </c>
      <c r="G1253" s="36" t="s">
        <v>701</v>
      </c>
      <c r="H1253" s="217">
        <v>1300000000</v>
      </c>
      <c r="I1253" s="209">
        <v>1101614150</v>
      </c>
      <c r="J1253" s="87" t="s">
        <v>50</v>
      </c>
      <c r="K1253" s="82" t="s">
        <v>14</v>
      </c>
      <c r="L1253" s="165" t="s">
        <v>692</v>
      </c>
    </row>
    <row r="1254" spans="2:12" ht="114.75">
      <c r="B1254" s="89">
        <v>81101510</v>
      </c>
      <c r="C1254" s="76" t="s">
        <v>2118</v>
      </c>
      <c r="D1254" s="51" t="s">
        <v>1085</v>
      </c>
      <c r="E1254" s="36" t="s">
        <v>30</v>
      </c>
      <c r="F1254" s="87" t="s">
        <v>252</v>
      </c>
      <c r="G1254" s="36" t="s">
        <v>701</v>
      </c>
      <c r="H1254" s="217">
        <v>110362052</v>
      </c>
      <c r="I1254" s="209">
        <v>110362052</v>
      </c>
      <c r="J1254" s="87" t="s">
        <v>50</v>
      </c>
      <c r="K1254" s="82" t="s">
        <v>14</v>
      </c>
      <c r="L1254" s="165" t="s">
        <v>689</v>
      </c>
    </row>
    <row r="1255" spans="2:12" ht="102">
      <c r="B1255" s="89">
        <v>83111602</v>
      </c>
      <c r="C1255" s="76" t="s">
        <v>1102</v>
      </c>
      <c r="D1255" s="51" t="s">
        <v>2117</v>
      </c>
      <c r="E1255" s="36" t="s">
        <v>30</v>
      </c>
      <c r="F1255" s="87" t="s">
        <v>100</v>
      </c>
      <c r="G1255" s="36" t="s">
        <v>699</v>
      </c>
      <c r="H1255" s="217">
        <v>40928976</v>
      </c>
      <c r="I1255" s="209">
        <v>32712000</v>
      </c>
      <c r="J1255" s="87" t="s">
        <v>50</v>
      </c>
      <c r="K1255" s="82" t="s">
        <v>14</v>
      </c>
      <c r="L1255" s="165" t="s">
        <v>692</v>
      </c>
    </row>
    <row r="1256" spans="2:12" ht="102">
      <c r="B1256" s="89">
        <v>46191600</v>
      </c>
      <c r="C1256" s="76" t="s">
        <v>714</v>
      </c>
      <c r="D1256" s="51" t="s">
        <v>2117</v>
      </c>
      <c r="E1256" s="36" t="s">
        <v>30</v>
      </c>
      <c r="F1256" s="87" t="s">
        <v>100</v>
      </c>
      <c r="G1256" s="36" t="s">
        <v>699</v>
      </c>
      <c r="H1256" s="217">
        <v>21649219.2</v>
      </c>
      <c r="I1256" s="209">
        <v>21649219.2</v>
      </c>
      <c r="J1256" s="87" t="s">
        <v>50</v>
      </c>
      <c r="K1256" s="82" t="s">
        <v>14</v>
      </c>
      <c r="L1256" s="165" t="s">
        <v>692</v>
      </c>
    </row>
    <row r="1257" spans="2:12" ht="102">
      <c r="B1257" s="89">
        <v>83101501</v>
      </c>
      <c r="C1257" s="76" t="s">
        <v>718</v>
      </c>
      <c r="D1257" s="51" t="s">
        <v>36</v>
      </c>
      <c r="E1257" s="94" t="s">
        <v>30</v>
      </c>
      <c r="F1257" s="36" t="s">
        <v>31</v>
      </c>
      <c r="G1257" s="36" t="s">
        <v>701</v>
      </c>
      <c r="H1257" s="217">
        <v>9898062</v>
      </c>
      <c r="I1257" s="209">
        <v>9898062</v>
      </c>
      <c r="J1257" s="87" t="s">
        <v>50</v>
      </c>
      <c r="K1257" s="82" t="s">
        <v>14</v>
      </c>
      <c r="L1257" s="165" t="s">
        <v>689</v>
      </c>
    </row>
    <row r="1258" spans="2:12" ht="102">
      <c r="B1258" s="89">
        <v>72141003</v>
      </c>
      <c r="C1258" s="76" t="s">
        <v>2119</v>
      </c>
      <c r="D1258" s="51" t="s">
        <v>16</v>
      </c>
      <c r="E1258" s="94" t="s">
        <v>35</v>
      </c>
      <c r="F1258" s="87" t="s">
        <v>1099</v>
      </c>
      <c r="G1258" s="95" t="s">
        <v>704</v>
      </c>
      <c r="H1258" s="217">
        <v>389176663</v>
      </c>
      <c r="I1258" s="209">
        <v>489176663</v>
      </c>
      <c r="J1258" s="87" t="s">
        <v>50</v>
      </c>
      <c r="K1258" s="82" t="s">
        <v>14</v>
      </c>
      <c r="L1258" s="165" t="s">
        <v>689</v>
      </c>
    </row>
    <row r="1259" spans="2:12" ht="102">
      <c r="B1259" s="89">
        <v>72141003</v>
      </c>
      <c r="C1259" s="76" t="s">
        <v>2120</v>
      </c>
      <c r="D1259" s="51" t="s">
        <v>1085</v>
      </c>
      <c r="E1259" s="94" t="s">
        <v>25</v>
      </c>
      <c r="F1259" s="87" t="s">
        <v>1099</v>
      </c>
      <c r="G1259" s="95" t="s">
        <v>704</v>
      </c>
      <c r="H1259" s="217">
        <v>500000000</v>
      </c>
      <c r="I1259" s="209">
        <v>482258114</v>
      </c>
      <c r="J1259" s="87" t="s">
        <v>50</v>
      </c>
      <c r="K1259" s="82" t="s">
        <v>14</v>
      </c>
      <c r="L1259" s="165" t="s">
        <v>689</v>
      </c>
    </row>
    <row r="1260" spans="2:12" ht="102">
      <c r="B1260" s="89">
        <v>72141003</v>
      </c>
      <c r="C1260" s="76" t="s">
        <v>2121</v>
      </c>
      <c r="D1260" s="51" t="s">
        <v>16</v>
      </c>
      <c r="E1260" s="94" t="s">
        <v>250</v>
      </c>
      <c r="F1260" s="87" t="s">
        <v>1099</v>
      </c>
      <c r="G1260" s="36" t="s">
        <v>705</v>
      </c>
      <c r="H1260" s="217">
        <v>534572596</v>
      </c>
      <c r="I1260" s="209">
        <v>534572596</v>
      </c>
      <c r="J1260" s="87" t="s">
        <v>50</v>
      </c>
      <c r="K1260" s="82" t="s">
        <v>14</v>
      </c>
      <c r="L1260" s="165" t="s">
        <v>692</v>
      </c>
    </row>
    <row r="1261" spans="2:12" ht="102">
      <c r="B1261" s="89">
        <v>72141003</v>
      </c>
      <c r="C1261" s="76" t="s">
        <v>2122</v>
      </c>
      <c r="D1261" s="51" t="s">
        <v>16</v>
      </c>
      <c r="E1261" s="96" t="s">
        <v>25</v>
      </c>
      <c r="F1261" s="87" t="s">
        <v>1099</v>
      </c>
      <c r="G1261" s="36" t="s">
        <v>691</v>
      </c>
      <c r="H1261" s="217">
        <v>556554000</v>
      </c>
      <c r="I1261" s="209">
        <v>556554000</v>
      </c>
      <c r="J1261" s="87" t="s">
        <v>50</v>
      </c>
      <c r="K1261" s="82" t="s">
        <v>14</v>
      </c>
      <c r="L1261" s="165" t="s">
        <v>692</v>
      </c>
    </row>
    <row r="1262" spans="2:12" ht="102">
      <c r="B1262" s="89">
        <v>72141003</v>
      </c>
      <c r="C1262" s="76" t="s">
        <v>2123</v>
      </c>
      <c r="D1262" s="51" t="s">
        <v>16</v>
      </c>
      <c r="E1262" s="96" t="s">
        <v>25</v>
      </c>
      <c r="F1262" s="87" t="s">
        <v>1099</v>
      </c>
      <c r="G1262" s="36" t="s">
        <v>691</v>
      </c>
      <c r="H1262" s="217">
        <v>500000000</v>
      </c>
      <c r="I1262" s="209">
        <v>500000000</v>
      </c>
      <c r="J1262" s="87" t="s">
        <v>50</v>
      </c>
      <c r="K1262" s="82" t="s">
        <v>14</v>
      </c>
      <c r="L1262" s="165" t="s">
        <v>692</v>
      </c>
    </row>
    <row r="1263" spans="2:12" ht="102">
      <c r="B1263" s="89">
        <v>72141003</v>
      </c>
      <c r="C1263" s="76" t="s">
        <v>2124</v>
      </c>
      <c r="D1263" s="51" t="s">
        <v>16</v>
      </c>
      <c r="E1263" s="94" t="s">
        <v>35</v>
      </c>
      <c r="F1263" s="87" t="s">
        <v>1099</v>
      </c>
      <c r="G1263" s="36" t="s">
        <v>691</v>
      </c>
      <c r="H1263" s="217">
        <v>500000000</v>
      </c>
      <c r="I1263" s="209">
        <v>499910866</v>
      </c>
      <c r="J1263" s="87" t="s">
        <v>50</v>
      </c>
      <c r="K1263" s="82" t="s">
        <v>14</v>
      </c>
      <c r="L1263" s="165" t="s">
        <v>692</v>
      </c>
    </row>
    <row r="1264" spans="2:12" ht="102">
      <c r="B1264" s="89">
        <v>72141003</v>
      </c>
      <c r="C1264" s="76" t="s">
        <v>2125</v>
      </c>
      <c r="D1264" s="51" t="s">
        <v>16</v>
      </c>
      <c r="E1264" s="94" t="s">
        <v>11</v>
      </c>
      <c r="F1264" s="87" t="s">
        <v>1099</v>
      </c>
      <c r="G1264" s="36" t="s">
        <v>691</v>
      </c>
      <c r="H1264" s="217">
        <v>463691861</v>
      </c>
      <c r="I1264" s="209">
        <v>463691861</v>
      </c>
      <c r="J1264" s="87" t="s">
        <v>50</v>
      </c>
      <c r="K1264" s="82" t="s">
        <v>14</v>
      </c>
      <c r="L1264" s="165" t="s">
        <v>689</v>
      </c>
    </row>
    <row r="1265" spans="2:12" ht="102">
      <c r="B1265" s="89">
        <v>72141003</v>
      </c>
      <c r="C1265" s="76" t="s">
        <v>2126</v>
      </c>
      <c r="D1265" s="51" t="s">
        <v>16</v>
      </c>
      <c r="E1265" s="94" t="s">
        <v>25</v>
      </c>
      <c r="F1265" s="87" t="s">
        <v>1099</v>
      </c>
      <c r="G1265" s="36" t="s">
        <v>691</v>
      </c>
      <c r="H1265" s="217">
        <v>500000000</v>
      </c>
      <c r="I1265" s="209">
        <v>499697017</v>
      </c>
      <c r="J1265" s="87" t="s">
        <v>50</v>
      </c>
      <c r="K1265" s="82" t="s">
        <v>14</v>
      </c>
      <c r="L1265" s="165" t="s">
        <v>692</v>
      </c>
    </row>
    <row r="1266" spans="2:12" ht="102">
      <c r="B1266" s="89">
        <v>72141003</v>
      </c>
      <c r="C1266" s="76" t="s">
        <v>2127</v>
      </c>
      <c r="D1266" s="51" t="s">
        <v>16</v>
      </c>
      <c r="E1266" s="94" t="s">
        <v>25</v>
      </c>
      <c r="F1266" s="87" t="s">
        <v>1099</v>
      </c>
      <c r="G1266" s="36" t="s">
        <v>691</v>
      </c>
      <c r="H1266" s="217">
        <v>500000000</v>
      </c>
      <c r="I1266" s="209">
        <v>500000000</v>
      </c>
      <c r="J1266" s="87" t="s">
        <v>50</v>
      </c>
      <c r="K1266" s="82" t="s">
        <v>14</v>
      </c>
      <c r="L1266" s="165" t="s">
        <v>692</v>
      </c>
    </row>
    <row r="1267" spans="2:12" ht="102">
      <c r="B1267" s="89">
        <v>72141003</v>
      </c>
      <c r="C1267" s="76" t="s">
        <v>2128</v>
      </c>
      <c r="D1267" s="51" t="s">
        <v>738</v>
      </c>
      <c r="E1267" s="94" t="s">
        <v>11</v>
      </c>
      <c r="F1267" s="87" t="s">
        <v>1099</v>
      </c>
      <c r="G1267" s="36" t="s">
        <v>691</v>
      </c>
      <c r="H1267" s="217">
        <v>500000000</v>
      </c>
      <c r="I1267" s="209">
        <v>500000000</v>
      </c>
      <c r="J1267" s="87" t="s">
        <v>50</v>
      </c>
      <c r="K1267" s="82" t="s">
        <v>14</v>
      </c>
      <c r="L1267" s="165" t="s">
        <v>689</v>
      </c>
    </row>
    <row r="1268" spans="2:12" ht="102">
      <c r="B1268" s="89">
        <v>72141003</v>
      </c>
      <c r="C1268" s="76" t="s">
        <v>2129</v>
      </c>
      <c r="D1268" s="51" t="s">
        <v>16</v>
      </c>
      <c r="E1268" s="94" t="s">
        <v>25</v>
      </c>
      <c r="F1268" s="87" t="s">
        <v>1099</v>
      </c>
      <c r="G1268" s="36" t="s">
        <v>691</v>
      </c>
      <c r="H1268" s="217">
        <v>500000000</v>
      </c>
      <c r="I1268" s="209">
        <v>500000000</v>
      </c>
      <c r="J1268" s="87" t="s">
        <v>50</v>
      </c>
      <c r="K1268" s="82" t="s">
        <v>14</v>
      </c>
      <c r="L1268" s="165" t="s">
        <v>692</v>
      </c>
    </row>
    <row r="1269" spans="2:12" ht="102">
      <c r="B1269" s="89">
        <v>72103301</v>
      </c>
      <c r="C1269" s="76" t="s">
        <v>2130</v>
      </c>
      <c r="D1269" s="51" t="s">
        <v>16</v>
      </c>
      <c r="E1269" s="94" t="s">
        <v>11</v>
      </c>
      <c r="F1269" s="87" t="s">
        <v>1099</v>
      </c>
      <c r="G1269" s="36" t="s">
        <v>691</v>
      </c>
      <c r="H1269" s="217">
        <v>927721464</v>
      </c>
      <c r="I1269" s="209">
        <v>927721464</v>
      </c>
      <c r="J1269" s="87" t="s">
        <v>50</v>
      </c>
      <c r="K1269" s="82" t="s">
        <v>14</v>
      </c>
      <c r="L1269" s="165" t="s">
        <v>692</v>
      </c>
    </row>
    <row r="1270" spans="2:12" ht="102">
      <c r="B1270" s="89">
        <v>72103301</v>
      </c>
      <c r="C1270" s="76" t="s">
        <v>2131</v>
      </c>
      <c r="D1270" s="51" t="s">
        <v>16</v>
      </c>
      <c r="E1270" s="97" t="s">
        <v>17</v>
      </c>
      <c r="F1270" s="87" t="s">
        <v>1099</v>
      </c>
      <c r="G1270" s="36" t="s">
        <v>691</v>
      </c>
      <c r="H1270" s="217">
        <v>461947853</v>
      </c>
      <c r="I1270" s="209">
        <v>461947853</v>
      </c>
      <c r="J1270" s="87" t="s">
        <v>50</v>
      </c>
      <c r="K1270" s="82" t="s">
        <v>14</v>
      </c>
      <c r="L1270" s="165" t="s">
        <v>692</v>
      </c>
    </row>
    <row r="1271" spans="2:12" ht="102">
      <c r="B1271" s="89">
        <v>72103301</v>
      </c>
      <c r="C1271" s="76" t="s">
        <v>2132</v>
      </c>
      <c r="D1271" s="51" t="s">
        <v>2133</v>
      </c>
      <c r="E1271" s="97" t="s">
        <v>25</v>
      </c>
      <c r="F1271" s="87" t="s">
        <v>127</v>
      </c>
      <c r="G1271" s="36" t="s">
        <v>969</v>
      </c>
      <c r="H1271" s="217">
        <v>2372698228</v>
      </c>
      <c r="I1271" s="209">
        <f>H1271+36103145</f>
        <v>2408801373</v>
      </c>
      <c r="J1271" s="87" t="s">
        <v>50</v>
      </c>
      <c r="K1271" s="82" t="s">
        <v>14</v>
      </c>
      <c r="L1271" s="165" t="s">
        <v>689</v>
      </c>
    </row>
    <row r="1272" spans="2:12" ht="102">
      <c r="B1272" s="89">
        <v>81101513</v>
      </c>
      <c r="C1272" s="76" t="s">
        <v>2134</v>
      </c>
      <c r="D1272" s="51" t="s">
        <v>259</v>
      </c>
      <c r="E1272" s="97" t="s">
        <v>35</v>
      </c>
      <c r="F1272" s="87" t="s">
        <v>252</v>
      </c>
      <c r="G1272" s="36" t="s">
        <v>969</v>
      </c>
      <c r="H1272" s="217">
        <v>204464017</v>
      </c>
      <c r="I1272" s="209">
        <v>204464017</v>
      </c>
      <c r="J1272" s="87" t="s">
        <v>50</v>
      </c>
      <c r="K1272" s="82" t="s">
        <v>14</v>
      </c>
      <c r="L1272" s="165" t="s">
        <v>689</v>
      </c>
    </row>
    <row r="1273" spans="2:12" ht="102">
      <c r="B1273" s="89">
        <v>72103301</v>
      </c>
      <c r="C1273" s="76" t="s">
        <v>2135</v>
      </c>
      <c r="D1273" s="51" t="s">
        <v>2133</v>
      </c>
      <c r="E1273" s="97" t="s">
        <v>25</v>
      </c>
      <c r="F1273" s="87" t="s">
        <v>127</v>
      </c>
      <c r="G1273" s="36" t="s">
        <v>969</v>
      </c>
      <c r="H1273" s="217">
        <v>2071307979</v>
      </c>
      <c r="I1273" s="209">
        <f>H1273+30697414</f>
        <v>2102005393</v>
      </c>
      <c r="J1273" s="87" t="s">
        <v>50</v>
      </c>
      <c r="K1273" s="82" t="s">
        <v>14</v>
      </c>
      <c r="L1273" s="165" t="s">
        <v>689</v>
      </c>
    </row>
    <row r="1274" spans="2:12" ht="102">
      <c r="B1274" s="89">
        <v>81101513</v>
      </c>
      <c r="C1274" s="76" t="s">
        <v>2136</v>
      </c>
      <c r="D1274" s="51" t="s">
        <v>259</v>
      </c>
      <c r="E1274" s="97" t="s">
        <v>35</v>
      </c>
      <c r="F1274" s="87" t="s">
        <v>252</v>
      </c>
      <c r="G1274" s="36" t="s">
        <v>969</v>
      </c>
      <c r="H1274" s="217">
        <v>252554823</v>
      </c>
      <c r="I1274" s="209">
        <v>252554823</v>
      </c>
      <c r="J1274" s="87" t="s">
        <v>50</v>
      </c>
      <c r="K1274" s="82" t="s">
        <v>14</v>
      </c>
      <c r="L1274" s="165" t="s">
        <v>689</v>
      </c>
    </row>
    <row r="1275" spans="2:12" ht="102">
      <c r="B1275" s="89">
        <v>81101510</v>
      </c>
      <c r="C1275" s="76" t="s">
        <v>707</v>
      </c>
      <c r="D1275" s="51" t="s">
        <v>2117</v>
      </c>
      <c r="E1275" s="36" t="s">
        <v>708</v>
      </c>
      <c r="F1275" s="87" t="s">
        <v>252</v>
      </c>
      <c r="G1275" s="36" t="s">
        <v>699</v>
      </c>
      <c r="H1275" s="217">
        <v>12000000000</v>
      </c>
      <c r="I1275" s="209">
        <v>12000000000</v>
      </c>
      <c r="J1275" s="87" t="s">
        <v>50</v>
      </c>
      <c r="K1275" s="82" t="s">
        <v>14</v>
      </c>
      <c r="L1275" s="165" t="s">
        <v>692</v>
      </c>
    </row>
    <row r="1276" spans="2:12" ht="102">
      <c r="B1276" s="89">
        <v>81101510</v>
      </c>
      <c r="C1276" s="76" t="s">
        <v>1100</v>
      </c>
      <c r="D1276" s="51" t="s">
        <v>16</v>
      </c>
      <c r="E1276" s="94" t="s">
        <v>723</v>
      </c>
      <c r="F1276" s="36" t="s">
        <v>252</v>
      </c>
      <c r="G1276" s="36" t="s">
        <v>716</v>
      </c>
      <c r="H1276" s="217">
        <v>16272081644</v>
      </c>
      <c r="I1276" s="209">
        <v>15528136408</v>
      </c>
      <c r="J1276" s="87" t="s">
        <v>50</v>
      </c>
      <c r="K1276" s="82" t="s">
        <v>14</v>
      </c>
      <c r="L1276" s="165" t="s">
        <v>689</v>
      </c>
    </row>
    <row r="1277" spans="2:12" ht="102">
      <c r="B1277" s="89">
        <v>72141003</v>
      </c>
      <c r="C1277" s="76" t="s">
        <v>719</v>
      </c>
      <c r="D1277" s="51" t="s">
        <v>16</v>
      </c>
      <c r="E1277" s="94" t="s">
        <v>25</v>
      </c>
      <c r="F1277" s="36" t="s">
        <v>127</v>
      </c>
      <c r="G1277" s="36" t="s">
        <v>1101</v>
      </c>
      <c r="H1277" s="217">
        <v>3180786871</v>
      </c>
      <c r="I1277" s="209">
        <v>5639952319</v>
      </c>
      <c r="J1277" s="87" t="s">
        <v>50</v>
      </c>
      <c r="K1277" s="82" t="s">
        <v>14</v>
      </c>
      <c r="L1277" s="165" t="s">
        <v>689</v>
      </c>
    </row>
    <row r="1278" spans="2:12" ht="102">
      <c r="B1278" s="89">
        <v>81101510</v>
      </c>
      <c r="C1278" s="76" t="s">
        <v>709</v>
      </c>
      <c r="D1278" s="51" t="s">
        <v>16</v>
      </c>
      <c r="E1278" s="96" t="s">
        <v>25</v>
      </c>
      <c r="F1278" s="87" t="s">
        <v>252</v>
      </c>
      <c r="G1278" s="95" t="s">
        <v>710</v>
      </c>
      <c r="H1278" s="217">
        <v>276671476</v>
      </c>
      <c r="I1278" s="209">
        <v>322791684</v>
      </c>
      <c r="J1278" s="87" t="s">
        <v>50</v>
      </c>
      <c r="K1278" s="82" t="s">
        <v>14</v>
      </c>
      <c r="L1278" s="165" t="s">
        <v>692</v>
      </c>
    </row>
    <row r="1279" spans="2:12" ht="102">
      <c r="B1279" s="89">
        <v>72141003</v>
      </c>
      <c r="C1279" s="76" t="s">
        <v>2137</v>
      </c>
      <c r="D1279" s="51" t="s">
        <v>16</v>
      </c>
      <c r="E1279" s="36" t="s">
        <v>25</v>
      </c>
      <c r="F1279" s="87" t="s">
        <v>127</v>
      </c>
      <c r="G1279" s="95" t="s">
        <v>2138</v>
      </c>
      <c r="H1279" s="217">
        <v>6867674416.32</v>
      </c>
      <c r="I1279" s="209">
        <v>4577163672</v>
      </c>
      <c r="J1279" s="87" t="s">
        <v>50</v>
      </c>
      <c r="K1279" s="82" t="s">
        <v>14</v>
      </c>
      <c r="L1279" s="165" t="s">
        <v>692</v>
      </c>
    </row>
    <row r="1280" spans="2:12" ht="102">
      <c r="B1280" s="89">
        <v>81101510</v>
      </c>
      <c r="C1280" s="76" t="s">
        <v>2139</v>
      </c>
      <c r="D1280" s="51" t="s">
        <v>16</v>
      </c>
      <c r="E1280" s="36" t="s">
        <v>35</v>
      </c>
      <c r="F1280" s="87" t="s">
        <v>252</v>
      </c>
      <c r="G1280" s="36" t="s">
        <v>2138</v>
      </c>
      <c r="H1280" s="217">
        <v>686767441.632</v>
      </c>
      <c r="I1280" s="209">
        <v>397702462</v>
      </c>
      <c r="J1280" s="87" t="s">
        <v>50</v>
      </c>
      <c r="K1280" s="82" t="s">
        <v>14</v>
      </c>
      <c r="L1280" s="165" t="s">
        <v>692</v>
      </c>
    </row>
    <row r="1281" spans="2:12" ht="102">
      <c r="B1281" s="89">
        <v>72141003</v>
      </c>
      <c r="C1281" s="76" t="s">
        <v>2140</v>
      </c>
      <c r="D1281" s="51" t="s">
        <v>259</v>
      </c>
      <c r="E1281" s="36" t="s">
        <v>25</v>
      </c>
      <c r="F1281" s="87" t="s">
        <v>127</v>
      </c>
      <c r="G1281" s="36" t="s">
        <v>2141</v>
      </c>
      <c r="H1281" s="217">
        <v>4973925246</v>
      </c>
      <c r="I1281" s="209">
        <v>4973925246</v>
      </c>
      <c r="J1281" s="87" t="s">
        <v>50</v>
      </c>
      <c r="K1281" s="82" t="s">
        <v>14</v>
      </c>
      <c r="L1281" s="165" t="s">
        <v>689</v>
      </c>
    </row>
    <row r="1282" spans="2:12" ht="102">
      <c r="B1282" s="89">
        <v>81101500</v>
      </c>
      <c r="C1282" s="76" t="s">
        <v>2142</v>
      </c>
      <c r="D1282" s="51" t="s">
        <v>259</v>
      </c>
      <c r="E1282" s="36" t="s">
        <v>25</v>
      </c>
      <c r="F1282" s="87" t="s">
        <v>252</v>
      </c>
      <c r="G1282" s="36" t="s">
        <v>2141</v>
      </c>
      <c r="H1282" s="217">
        <v>367588630</v>
      </c>
      <c r="I1282" s="209">
        <v>367588630</v>
      </c>
      <c r="J1282" s="87" t="s">
        <v>50</v>
      </c>
      <c r="K1282" s="82" t="s">
        <v>14</v>
      </c>
      <c r="L1282" s="165" t="s">
        <v>689</v>
      </c>
    </row>
    <row r="1283" spans="2:12" ht="102">
      <c r="B1283" s="89">
        <v>84131607</v>
      </c>
      <c r="C1283" s="76" t="s">
        <v>712</v>
      </c>
      <c r="D1283" s="51" t="s">
        <v>36</v>
      </c>
      <c r="E1283" s="36" t="s">
        <v>30</v>
      </c>
      <c r="F1283" s="87" t="s">
        <v>127</v>
      </c>
      <c r="G1283" s="36" t="s">
        <v>699</v>
      </c>
      <c r="H1283" s="217">
        <v>35651440.00000001</v>
      </c>
      <c r="I1283" s="209">
        <v>35651440.00000001</v>
      </c>
      <c r="J1283" s="87" t="s">
        <v>50</v>
      </c>
      <c r="K1283" s="82" t="s">
        <v>14</v>
      </c>
      <c r="L1283" s="165" t="s">
        <v>692</v>
      </c>
    </row>
    <row r="1284" spans="2:12" ht="102">
      <c r="B1284" s="89">
        <v>84131500</v>
      </c>
      <c r="C1284" s="76" t="s">
        <v>713</v>
      </c>
      <c r="D1284" s="51" t="s">
        <v>2117</v>
      </c>
      <c r="E1284" s="36" t="s">
        <v>30</v>
      </c>
      <c r="F1284" s="87" t="s">
        <v>127</v>
      </c>
      <c r="G1284" s="36" t="s">
        <v>699</v>
      </c>
      <c r="H1284" s="217">
        <v>39112205.77</v>
      </c>
      <c r="I1284" s="209">
        <v>39112205.77</v>
      </c>
      <c r="J1284" s="87" t="s">
        <v>50</v>
      </c>
      <c r="K1284" s="82" t="s">
        <v>14</v>
      </c>
      <c r="L1284" s="165" t="s">
        <v>689</v>
      </c>
    </row>
    <row r="1285" spans="2:12" ht="102">
      <c r="B1285" s="89">
        <v>22101500</v>
      </c>
      <c r="C1285" s="76" t="s">
        <v>2143</v>
      </c>
      <c r="D1285" s="51" t="s">
        <v>19</v>
      </c>
      <c r="E1285" s="96" t="s">
        <v>35</v>
      </c>
      <c r="F1285" s="87" t="s">
        <v>31</v>
      </c>
      <c r="G1285" s="36" t="s">
        <v>710</v>
      </c>
      <c r="H1285" s="217">
        <v>3000000000</v>
      </c>
      <c r="I1285" s="209">
        <v>3000000000</v>
      </c>
      <c r="J1285" s="87" t="s">
        <v>50</v>
      </c>
      <c r="K1285" s="82" t="s">
        <v>14</v>
      </c>
      <c r="L1285" s="165" t="s">
        <v>692</v>
      </c>
    </row>
    <row r="1286" spans="2:12" ht="102">
      <c r="B1286" s="89">
        <v>22101500</v>
      </c>
      <c r="C1286" s="76" t="s">
        <v>2144</v>
      </c>
      <c r="D1286" s="51" t="s">
        <v>2117</v>
      </c>
      <c r="E1286" s="96" t="s">
        <v>366</v>
      </c>
      <c r="F1286" s="87" t="s">
        <v>31</v>
      </c>
      <c r="G1286" s="36" t="s">
        <v>969</v>
      </c>
      <c r="H1286" s="217">
        <v>15450000000</v>
      </c>
      <c r="I1286" s="209">
        <v>7156695895</v>
      </c>
      <c r="J1286" s="87" t="s">
        <v>50</v>
      </c>
      <c r="K1286" s="82" t="s">
        <v>14</v>
      </c>
      <c r="L1286" s="165" t="s">
        <v>689</v>
      </c>
    </row>
    <row r="1287" spans="2:12" ht="102">
      <c r="B1287" s="89">
        <v>22101500</v>
      </c>
      <c r="C1287" s="76" t="s">
        <v>2145</v>
      </c>
      <c r="D1287" s="51" t="s">
        <v>539</v>
      </c>
      <c r="E1287" s="96" t="s">
        <v>17</v>
      </c>
      <c r="F1287" s="87" t="s">
        <v>1099</v>
      </c>
      <c r="G1287" s="36" t="s">
        <v>969</v>
      </c>
      <c r="H1287" s="217">
        <v>134000000</v>
      </c>
      <c r="I1287" s="209">
        <v>134000000</v>
      </c>
      <c r="J1287" s="87" t="s">
        <v>50</v>
      </c>
      <c r="K1287" s="82" t="s">
        <v>14</v>
      </c>
      <c r="L1287" s="165" t="s">
        <v>689</v>
      </c>
    </row>
    <row r="1288" spans="2:12" ht="102">
      <c r="B1288" s="89">
        <v>22101500</v>
      </c>
      <c r="C1288" s="76" t="s">
        <v>2146</v>
      </c>
      <c r="D1288" s="51" t="s">
        <v>539</v>
      </c>
      <c r="E1288" s="96" t="s">
        <v>17</v>
      </c>
      <c r="F1288" s="87" t="s">
        <v>1099</v>
      </c>
      <c r="G1288" s="36" t="s">
        <v>969</v>
      </c>
      <c r="H1288" s="217">
        <v>134000000</v>
      </c>
      <c r="I1288" s="209">
        <v>134000000</v>
      </c>
      <c r="J1288" s="87" t="s">
        <v>50</v>
      </c>
      <c r="K1288" s="82" t="s">
        <v>14</v>
      </c>
      <c r="L1288" s="165" t="s">
        <v>689</v>
      </c>
    </row>
    <row r="1289" spans="2:12" ht="102">
      <c r="B1289" s="89">
        <v>22101500</v>
      </c>
      <c r="C1289" s="76" t="s">
        <v>2147</v>
      </c>
      <c r="D1289" s="51" t="s">
        <v>539</v>
      </c>
      <c r="E1289" s="96" t="s">
        <v>17</v>
      </c>
      <c r="F1289" s="87" t="s">
        <v>1099</v>
      </c>
      <c r="G1289" s="36" t="s">
        <v>969</v>
      </c>
      <c r="H1289" s="217">
        <v>134000000</v>
      </c>
      <c r="I1289" s="209">
        <v>134000000</v>
      </c>
      <c r="J1289" s="87" t="s">
        <v>50</v>
      </c>
      <c r="K1289" s="82" t="s">
        <v>14</v>
      </c>
      <c r="L1289" s="165" t="s">
        <v>689</v>
      </c>
    </row>
    <row r="1290" spans="2:12" ht="102">
      <c r="B1290" s="89">
        <v>22101500</v>
      </c>
      <c r="C1290" s="76" t="s">
        <v>2148</v>
      </c>
      <c r="D1290" s="51" t="s">
        <v>539</v>
      </c>
      <c r="E1290" s="96" t="s">
        <v>17</v>
      </c>
      <c r="F1290" s="87" t="s">
        <v>1099</v>
      </c>
      <c r="G1290" s="36" t="s">
        <v>969</v>
      </c>
      <c r="H1290" s="217">
        <v>136000000</v>
      </c>
      <c r="I1290" s="209">
        <v>136000000</v>
      </c>
      <c r="J1290" s="87" t="s">
        <v>50</v>
      </c>
      <c r="K1290" s="82" t="s">
        <v>14</v>
      </c>
      <c r="L1290" s="165" t="s">
        <v>689</v>
      </c>
    </row>
    <row r="1291" spans="2:12" ht="191.25">
      <c r="B1291" s="89">
        <v>72141000</v>
      </c>
      <c r="C1291" s="76" t="s">
        <v>2149</v>
      </c>
      <c r="D1291" s="51" t="s">
        <v>36</v>
      </c>
      <c r="E1291" s="94" t="s">
        <v>715</v>
      </c>
      <c r="F1291" s="36" t="s">
        <v>1099</v>
      </c>
      <c r="G1291" s="36" t="s">
        <v>716</v>
      </c>
      <c r="H1291" s="217" t="s">
        <v>716</v>
      </c>
      <c r="I1291" s="209" t="s">
        <v>716</v>
      </c>
      <c r="J1291" s="87" t="s">
        <v>50</v>
      </c>
      <c r="K1291" s="82" t="s">
        <v>14</v>
      </c>
      <c r="L1291" s="76" t="s">
        <v>717</v>
      </c>
    </row>
    <row r="1292" spans="2:12" ht="102">
      <c r="B1292" s="89">
        <v>95111612</v>
      </c>
      <c r="C1292" s="76" t="s">
        <v>720</v>
      </c>
      <c r="D1292" s="51" t="s">
        <v>2133</v>
      </c>
      <c r="E1292" s="94" t="s">
        <v>2150</v>
      </c>
      <c r="F1292" s="36" t="s">
        <v>1099</v>
      </c>
      <c r="G1292" s="36" t="s">
        <v>976</v>
      </c>
      <c r="H1292" s="217">
        <v>28853086</v>
      </c>
      <c r="I1292" s="209">
        <v>28853086</v>
      </c>
      <c r="J1292" s="87" t="s">
        <v>50</v>
      </c>
      <c r="K1292" s="82" t="s">
        <v>14</v>
      </c>
      <c r="L1292" s="165" t="s">
        <v>689</v>
      </c>
    </row>
    <row r="1293" spans="2:12" ht="102">
      <c r="B1293" s="89">
        <v>95111612</v>
      </c>
      <c r="C1293" s="76" t="s">
        <v>721</v>
      </c>
      <c r="D1293" s="51" t="s">
        <v>2133</v>
      </c>
      <c r="E1293" s="94" t="s">
        <v>2150</v>
      </c>
      <c r="F1293" s="36" t="s">
        <v>1099</v>
      </c>
      <c r="G1293" s="36" t="s">
        <v>976</v>
      </c>
      <c r="H1293" s="217">
        <v>33748407</v>
      </c>
      <c r="I1293" s="209">
        <v>33748407</v>
      </c>
      <c r="J1293" s="87" t="s">
        <v>50</v>
      </c>
      <c r="K1293" s="82" t="s">
        <v>14</v>
      </c>
      <c r="L1293" s="165" t="s">
        <v>689</v>
      </c>
    </row>
    <row r="1294" spans="2:12" ht="102">
      <c r="B1294" s="89">
        <v>95111612</v>
      </c>
      <c r="C1294" s="76" t="s">
        <v>722</v>
      </c>
      <c r="D1294" s="51" t="s">
        <v>2133</v>
      </c>
      <c r="E1294" s="94" t="s">
        <v>2150</v>
      </c>
      <c r="F1294" s="36" t="s">
        <v>1099</v>
      </c>
      <c r="G1294" s="36" t="s">
        <v>976</v>
      </c>
      <c r="H1294" s="217">
        <v>10908993</v>
      </c>
      <c r="I1294" s="209">
        <v>10908993</v>
      </c>
      <c r="J1294" s="87" t="s">
        <v>50</v>
      </c>
      <c r="K1294" s="82" t="s">
        <v>14</v>
      </c>
      <c r="L1294" s="165" t="s">
        <v>689</v>
      </c>
    </row>
    <row r="1295" spans="2:12" ht="102">
      <c r="B1295" s="89">
        <v>95111612</v>
      </c>
      <c r="C1295" s="76" t="s">
        <v>2151</v>
      </c>
      <c r="D1295" s="51" t="s">
        <v>2133</v>
      </c>
      <c r="E1295" s="94" t="s">
        <v>2152</v>
      </c>
      <c r="F1295" s="36" t="s">
        <v>1099</v>
      </c>
      <c r="G1295" s="36" t="s">
        <v>976</v>
      </c>
      <c r="H1295" s="217">
        <v>7451940</v>
      </c>
      <c r="I1295" s="209">
        <v>7451940</v>
      </c>
      <c r="J1295" s="87" t="s">
        <v>50</v>
      </c>
      <c r="K1295" s="82" t="s">
        <v>14</v>
      </c>
      <c r="L1295" s="165" t="s">
        <v>689</v>
      </c>
    </row>
    <row r="1296" spans="2:12" ht="102">
      <c r="B1296" s="89">
        <v>95111612</v>
      </c>
      <c r="C1296" s="76" t="s">
        <v>2153</v>
      </c>
      <c r="D1296" s="51" t="s">
        <v>2133</v>
      </c>
      <c r="E1296" s="94" t="s">
        <v>2152</v>
      </c>
      <c r="F1296" s="36" t="s">
        <v>1099</v>
      </c>
      <c r="G1296" s="36" t="s">
        <v>976</v>
      </c>
      <c r="H1296" s="217">
        <v>19597886</v>
      </c>
      <c r="I1296" s="209">
        <v>19597886</v>
      </c>
      <c r="J1296" s="87" t="s">
        <v>50</v>
      </c>
      <c r="K1296" s="82" t="s">
        <v>14</v>
      </c>
      <c r="L1296" s="165" t="s">
        <v>689</v>
      </c>
    </row>
    <row r="1297" spans="2:12" ht="102">
      <c r="B1297" s="89">
        <v>95111612</v>
      </c>
      <c r="C1297" s="76" t="s">
        <v>2154</v>
      </c>
      <c r="D1297" s="51" t="s">
        <v>2133</v>
      </c>
      <c r="E1297" s="94" t="s">
        <v>2152</v>
      </c>
      <c r="F1297" s="36" t="s">
        <v>1099</v>
      </c>
      <c r="G1297" s="36" t="s">
        <v>976</v>
      </c>
      <c r="H1297" s="217">
        <v>5188395</v>
      </c>
      <c r="I1297" s="209">
        <v>5188395</v>
      </c>
      <c r="J1297" s="87" t="s">
        <v>50</v>
      </c>
      <c r="K1297" s="82" t="s">
        <v>14</v>
      </c>
      <c r="L1297" s="165" t="s">
        <v>689</v>
      </c>
    </row>
    <row r="1298" spans="2:12" ht="102">
      <c r="B1298" s="89">
        <v>95111612</v>
      </c>
      <c r="C1298" s="76" t="s">
        <v>2155</v>
      </c>
      <c r="D1298" s="51" t="s">
        <v>2133</v>
      </c>
      <c r="E1298" s="94" t="s">
        <v>2152</v>
      </c>
      <c r="F1298" s="36" t="s">
        <v>1099</v>
      </c>
      <c r="G1298" s="36" t="s">
        <v>976</v>
      </c>
      <c r="H1298" s="217">
        <v>11460000</v>
      </c>
      <c r="I1298" s="209">
        <v>11460000</v>
      </c>
      <c r="J1298" s="87" t="s">
        <v>50</v>
      </c>
      <c r="K1298" s="82" t="s">
        <v>14</v>
      </c>
      <c r="L1298" s="165" t="s">
        <v>689</v>
      </c>
    </row>
    <row r="1299" spans="2:12" ht="102">
      <c r="B1299" s="89">
        <v>95111612</v>
      </c>
      <c r="C1299" s="76" t="s">
        <v>2156</v>
      </c>
      <c r="D1299" s="51" t="s">
        <v>2133</v>
      </c>
      <c r="E1299" s="94" t="s">
        <v>2152</v>
      </c>
      <c r="F1299" s="36" t="s">
        <v>1099</v>
      </c>
      <c r="G1299" s="36" t="s">
        <v>976</v>
      </c>
      <c r="H1299" s="217">
        <v>3466000</v>
      </c>
      <c r="I1299" s="209">
        <v>3466000</v>
      </c>
      <c r="J1299" s="87" t="s">
        <v>50</v>
      </c>
      <c r="K1299" s="82" t="s">
        <v>14</v>
      </c>
      <c r="L1299" s="165" t="s">
        <v>689</v>
      </c>
    </row>
    <row r="1300" spans="2:12" ht="102">
      <c r="B1300" s="89">
        <v>95111612</v>
      </c>
      <c r="C1300" s="76" t="s">
        <v>2157</v>
      </c>
      <c r="D1300" s="51" t="s">
        <v>2133</v>
      </c>
      <c r="E1300" s="94" t="s">
        <v>2152</v>
      </c>
      <c r="F1300" s="36" t="s">
        <v>1099</v>
      </c>
      <c r="G1300" s="36" t="s">
        <v>976</v>
      </c>
      <c r="H1300" s="217">
        <v>30275091</v>
      </c>
      <c r="I1300" s="209">
        <v>30275091</v>
      </c>
      <c r="J1300" s="87" t="s">
        <v>50</v>
      </c>
      <c r="K1300" s="82" t="s">
        <v>14</v>
      </c>
      <c r="L1300" s="165" t="s">
        <v>689</v>
      </c>
    </row>
    <row r="1301" spans="2:12" ht="102">
      <c r="B1301" s="89">
        <v>95111612</v>
      </c>
      <c r="C1301" s="76" t="s">
        <v>2158</v>
      </c>
      <c r="D1301" s="51" t="s">
        <v>2133</v>
      </c>
      <c r="E1301" s="94" t="s">
        <v>2152</v>
      </c>
      <c r="F1301" s="36" t="s">
        <v>1099</v>
      </c>
      <c r="G1301" s="36" t="s">
        <v>976</v>
      </c>
      <c r="H1301" s="217">
        <v>4594944</v>
      </c>
      <c r="I1301" s="209">
        <v>4594944</v>
      </c>
      <c r="J1301" s="87" t="s">
        <v>50</v>
      </c>
      <c r="K1301" s="82" t="s">
        <v>14</v>
      </c>
      <c r="L1301" s="165" t="s">
        <v>689</v>
      </c>
    </row>
    <row r="1302" spans="2:12" ht="102">
      <c r="B1302" s="89">
        <v>95111612</v>
      </c>
      <c r="C1302" s="76" t="s">
        <v>2159</v>
      </c>
      <c r="D1302" s="51" t="s">
        <v>2133</v>
      </c>
      <c r="E1302" s="94" t="s">
        <v>2150</v>
      </c>
      <c r="F1302" s="36" t="s">
        <v>1099</v>
      </c>
      <c r="G1302" s="36" t="s">
        <v>976</v>
      </c>
      <c r="H1302" s="217">
        <v>16638000</v>
      </c>
      <c r="I1302" s="209">
        <v>16638000</v>
      </c>
      <c r="J1302" s="87" t="s">
        <v>50</v>
      </c>
      <c r="K1302" s="82" t="s">
        <v>14</v>
      </c>
      <c r="L1302" s="165" t="s">
        <v>689</v>
      </c>
    </row>
    <row r="1303" spans="2:12" ht="102">
      <c r="B1303" s="89">
        <v>95111612</v>
      </c>
      <c r="C1303" s="76" t="s">
        <v>2160</v>
      </c>
      <c r="D1303" s="51" t="s">
        <v>2133</v>
      </c>
      <c r="E1303" s="94" t="s">
        <v>2150</v>
      </c>
      <c r="F1303" s="36" t="s">
        <v>1099</v>
      </c>
      <c r="G1303" s="36" t="s">
        <v>976</v>
      </c>
      <c r="H1303" s="217">
        <v>8978284</v>
      </c>
      <c r="I1303" s="209">
        <v>8978284</v>
      </c>
      <c r="J1303" s="87" t="s">
        <v>50</v>
      </c>
      <c r="K1303" s="82" t="s">
        <v>14</v>
      </c>
      <c r="L1303" s="165" t="s">
        <v>689</v>
      </c>
    </row>
    <row r="1304" spans="2:12" ht="102">
      <c r="B1304" s="89">
        <v>95111612</v>
      </c>
      <c r="C1304" s="76" t="s">
        <v>2161</v>
      </c>
      <c r="D1304" s="51" t="s">
        <v>2133</v>
      </c>
      <c r="E1304" s="94" t="s">
        <v>2150</v>
      </c>
      <c r="F1304" s="36" t="s">
        <v>1099</v>
      </c>
      <c r="G1304" s="36" t="s">
        <v>976</v>
      </c>
      <c r="H1304" s="217">
        <v>5233540</v>
      </c>
      <c r="I1304" s="209">
        <v>5233540</v>
      </c>
      <c r="J1304" s="87" t="s">
        <v>50</v>
      </c>
      <c r="K1304" s="82" t="s">
        <v>14</v>
      </c>
      <c r="L1304" s="165" t="s">
        <v>689</v>
      </c>
    </row>
    <row r="1305" spans="2:12" ht="102">
      <c r="B1305" s="89">
        <v>95111612</v>
      </c>
      <c r="C1305" s="76" t="s">
        <v>2162</v>
      </c>
      <c r="D1305" s="51" t="s">
        <v>2133</v>
      </c>
      <c r="E1305" s="94" t="s">
        <v>2150</v>
      </c>
      <c r="F1305" s="36" t="s">
        <v>1099</v>
      </c>
      <c r="G1305" s="36" t="s">
        <v>976</v>
      </c>
      <c r="H1305" s="217">
        <v>17741427</v>
      </c>
      <c r="I1305" s="209">
        <v>17741427</v>
      </c>
      <c r="J1305" s="87" t="s">
        <v>50</v>
      </c>
      <c r="K1305" s="82" t="s">
        <v>14</v>
      </c>
      <c r="L1305" s="165" t="s">
        <v>689</v>
      </c>
    </row>
    <row r="1306" spans="2:12" ht="102">
      <c r="B1306" s="89">
        <v>95111612</v>
      </c>
      <c r="C1306" s="76" t="s">
        <v>2163</v>
      </c>
      <c r="D1306" s="51" t="s">
        <v>2133</v>
      </c>
      <c r="E1306" s="94" t="s">
        <v>2150</v>
      </c>
      <c r="F1306" s="36" t="s">
        <v>1099</v>
      </c>
      <c r="G1306" s="36" t="s">
        <v>976</v>
      </c>
      <c r="H1306" s="217">
        <v>17550825</v>
      </c>
      <c r="I1306" s="209">
        <v>17550825</v>
      </c>
      <c r="J1306" s="87" t="s">
        <v>50</v>
      </c>
      <c r="K1306" s="82" t="s">
        <v>14</v>
      </c>
      <c r="L1306" s="165" t="s">
        <v>689</v>
      </c>
    </row>
    <row r="1307" spans="2:12" ht="102">
      <c r="B1307" s="89">
        <v>95111612</v>
      </c>
      <c r="C1307" s="76" t="s">
        <v>2164</v>
      </c>
      <c r="D1307" s="51" t="s">
        <v>2133</v>
      </c>
      <c r="E1307" s="94" t="s">
        <v>2150</v>
      </c>
      <c r="F1307" s="36" t="s">
        <v>1099</v>
      </c>
      <c r="G1307" s="36" t="s">
        <v>976</v>
      </c>
      <c r="H1307" s="217">
        <v>11278587</v>
      </c>
      <c r="I1307" s="209">
        <v>11278587</v>
      </c>
      <c r="J1307" s="87" t="s">
        <v>50</v>
      </c>
      <c r="K1307" s="82" t="s">
        <v>14</v>
      </c>
      <c r="L1307" s="165" t="s">
        <v>689</v>
      </c>
    </row>
    <row r="1308" spans="2:12" ht="102">
      <c r="B1308" s="89">
        <v>95111612</v>
      </c>
      <c r="C1308" s="76" t="s">
        <v>2165</v>
      </c>
      <c r="D1308" s="51" t="s">
        <v>2133</v>
      </c>
      <c r="E1308" s="94" t="s">
        <v>2150</v>
      </c>
      <c r="F1308" s="36" t="s">
        <v>1099</v>
      </c>
      <c r="G1308" s="36" t="s">
        <v>976</v>
      </c>
      <c r="H1308" s="217">
        <v>300000</v>
      </c>
      <c r="I1308" s="209">
        <v>300000</v>
      </c>
      <c r="J1308" s="87" t="s">
        <v>50</v>
      </c>
      <c r="K1308" s="82" t="s">
        <v>14</v>
      </c>
      <c r="L1308" s="165" t="s">
        <v>689</v>
      </c>
    </row>
    <row r="1309" spans="2:12" ht="102">
      <c r="B1309" s="89">
        <v>95111612</v>
      </c>
      <c r="C1309" s="76" t="s">
        <v>2166</v>
      </c>
      <c r="D1309" s="51" t="s">
        <v>2133</v>
      </c>
      <c r="E1309" s="94" t="s">
        <v>2150</v>
      </c>
      <c r="F1309" s="36" t="s">
        <v>1099</v>
      </c>
      <c r="G1309" s="36" t="s">
        <v>976</v>
      </c>
      <c r="H1309" s="217">
        <v>300000</v>
      </c>
      <c r="I1309" s="209">
        <v>300000</v>
      </c>
      <c r="J1309" s="87" t="s">
        <v>50</v>
      </c>
      <c r="K1309" s="82" t="s">
        <v>14</v>
      </c>
      <c r="L1309" s="165" t="s">
        <v>689</v>
      </c>
    </row>
    <row r="1310" spans="2:12" ht="102">
      <c r="B1310" s="89">
        <v>95111612</v>
      </c>
      <c r="C1310" s="76" t="s">
        <v>2167</v>
      </c>
      <c r="D1310" s="51" t="s">
        <v>2133</v>
      </c>
      <c r="E1310" s="94" t="s">
        <v>2150</v>
      </c>
      <c r="F1310" s="36" t="s">
        <v>1099</v>
      </c>
      <c r="G1310" s="36" t="s">
        <v>976</v>
      </c>
      <c r="H1310" s="217">
        <v>416000</v>
      </c>
      <c r="I1310" s="209">
        <v>416000</v>
      </c>
      <c r="J1310" s="87" t="s">
        <v>50</v>
      </c>
      <c r="K1310" s="82" t="s">
        <v>14</v>
      </c>
      <c r="L1310" s="165" t="s">
        <v>689</v>
      </c>
    </row>
    <row r="1311" spans="2:12" ht="102">
      <c r="B1311" s="89">
        <v>95111612</v>
      </c>
      <c r="C1311" s="76" t="s">
        <v>2168</v>
      </c>
      <c r="D1311" s="51" t="s">
        <v>2133</v>
      </c>
      <c r="E1311" s="94" t="s">
        <v>2150</v>
      </c>
      <c r="F1311" s="36" t="s">
        <v>1099</v>
      </c>
      <c r="G1311" s="36" t="s">
        <v>976</v>
      </c>
      <c r="H1311" s="217">
        <v>416000</v>
      </c>
      <c r="I1311" s="209">
        <v>416000</v>
      </c>
      <c r="J1311" s="87" t="s">
        <v>50</v>
      </c>
      <c r="K1311" s="82" t="s">
        <v>14</v>
      </c>
      <c r="L1311" s="165" t="s">
        <v>689</v>
      </c>
    </row>
    <row r="1312" spans="2:12" ht="102">
      <c r="B1312" s="89">
        <v>95111612</v>
      </c>
      <c r="C1312" s="76" t="s">
        <v>2169</v>
      </c>
      <c r="D1312" s="51" t="s">
        <v>2133</v>
      </c>
      <c r="E1312" s="94" t="s">
        <v>2150</v>
      </c>
      <c r="F1312" s="36" t="s">
        <v>1099</v>
      </c>
      <c r="G1312" s="36" t="s">
        <v>976</v>
      </c>
      <c r="H1312" s="217">
        <v>600000</v>
      </c>
      <c r="I1312" s="209">
        <v>600000</v>
      </c>
      <c r="J1312" s="87" t="s">
        <v>50</v>
      </c>
      <c r="K1312" s="82" t="s">
        <v>14</v>
      </c>
      <c r="L1312" s="165" t="s">
        <v>689</v>
      </c>
    </row>
    <row r="1313" spans="2:12" ht="102">
      <c r="B1313" s="89">
        <v>95111612</v>
      </c>
      <c r="C1313" s="76" t="s">
        <v>2170</v>
      </c>
      <c r="D1313" s="51" t="s">
        <v>2133</v>
      </c>
      <c r="E1313" s="94" t="s">
        <v>2150</v>
      </c>
      <c r="F1313" s="36" t="s">
        <v>1099</v>
      </c>
      <c r="G1313" s="36" t="s">
        <v>976</v>
      </c>
      <c r="H1313" s="217">
        <v>600000</v>
      </c>
      <c r="I1313" s="209">
        <v>600000</v>
      </c>
      <c r="J1313" s="87" t="s">
        <v>50</v>
      </c>
      <c r="K1313" s="82" t="s">
        <v>14</v>
      </c>
      <c r="L1313" s="165" t="s">
        <v>689</v>
      </c>
    </row>
    <row r="1314" spans="2:12" ht="102">
      <c r="B1314" s="89">
        <v>95111612</v>
      </c>
      <c r="C1314" s="76" t="s">
        <v>2171</v>
      </c>
      <c r="D1314" s="51" t="s">
        <v>2133</v>
      </c>
      <c r="E1314" s="94" t="s">
        <v>2150</v>
      </c>
      <c r="F1314" s="36" t="s">
        <v>1099</v>
      </c>
      <c r="G1314" s="36" t="s">
        <v>976</v>
      </c>
      <c r="H1314" s="217">
        <v>600000</v>
      </c>
      <c r="I1314" s="209">
        <v>600000</v>
      </c>
      <c r="J1314" s="87" t="s">
        <v>50</v>
      </c>
      <c r="K1314" s="82" t="s">
        <v>14</v>
      </c>
      <c r="L1314" s="165" t="s">
        <v>689</v>
      </c>
    </row>
    <row r="1315" spans="2:12" ht="102">
      <c r="B1315" s="89">
        <v>95111612</v>
      </c>
      <c r="C1315" s="76" t="s">
        <v>2172</v>
      </c>
      <c r="D1315" s="51" t="s">
        <v>2133</v>
      </c>
      <c r="E1315" s="94" t="s">
        <v>2150</v>
      </c>
      <c r="F1315" s="36" t="s">
        <v>1099</v>
      </c>
      <c r="G1315" s="36" t="s">
        <v>976</v>
      </c>
      <c r="H1315" s="217">
        <v>600000</v>
      </c>
      <c r="I1315" s="209">
        <v>600000</v>
      </c>
      <c r="J1315" s="87" t="s">
        <v>50</v>
      </c>
      <c r="K1315" s="82" t="s">
        <v>14</v>
      </c>
      <c r="L1315" s="165" t="s">
        <v>689</v>
      </c>
    </row>
    <row r="1316" spans="2:12" ht="102">
      <c r="B1316" s="89">
        <v>95111612</v>
      </c>
      <c r="C1316" s="76" t="s">
        <v>2173</v>
      </c>
      <c r="D1316" s="51" t="s">
        <v>2133</v>
      </c>
      <c r="E1316" s="94" t="s">
        <v>2150</v>
      </c>
      <c r="F1316" s="36" t="s">
        <v>1099</v>
      </c>
      <c r="G1316" s="36" t="s">
        <v>976</v>
      </c>
      <c r="H1316" s="217">
        <v>600000</v>
      </c>
      <c r="I1316" s="209">
        <v>600000</v>
      </c>
      <c r="J1316" s="87" t="s">
        <v>50</v>
      </c>
      <c r="K1316" s="82" t="s">
        <v>14</v>
      </c>
      <c r="L1316" s="165" t="s">
        <v>689</v>
      </c>
    </row>
    <row r="1317" spans="2:12" ht="102">
      <c r="B1317" s="89">
        <v>95111612</v>
      </c>
      <c r="C1317" s="76" t="s">
        <v>2174</v>
      </c>
      <c r="D1317" s="51" t="s">
        <v>2133</v>
      </c>
      <c r="E1317" s="94" t="s">
        <v>2150</v>
      </c>
      <c r="F1317" s="36" t="s">
        <v>1099</v>
      </c>
      <c r="G1317" s="36" t="s">
        <v>976</v>
      </c>
      <c r="H1317" s="217">
        <v>720000</v>
      </c>
      <c r="I1317" s="209">
        <v>720000</v>
      </c>
      <c r="J1317" s="87" t="s">
        <v>50</v>
      </c>
      <c r="K1317" s="82" t="s">
        <v>14</v>
      </c>
      <c r="L1317" s="165" t="s">
        <v>689</v>
      </c>
    </row>
    <row r="1318" spans="2:12" ht="102">
      <c r="B1318" s="89">
        <v>95111612</v>
      </c>
      <c r="C1318" s="76" t="s">
        <v>2175</v>
      </c>
      <c r="D1318" s="51" t="s">
        <v>2133</v>
      </c>
      <c r="E1318" s="94" t="s">
        <v>2150</v>
      </c>
      <c r="F1318" s="36" t="s">
        <v>1099</v>
      </c>
      <c r="G1318" s="36" t="s">
        <v>976</v>
      </c>
      <c r="H1318" s="217">
        <v>840000</v>
      </c>
      <c r="I1318" s="209">
        <v>840000</v>
      </c>
      <c r="J1318" s="87" t="s">
        <v>50</v>
      </c>
      <c r="K1318" s="82" t="s">
        <v>14</v>
      </c>
      <c r="L1318" s="165" t="s">
        <v>689</v>
      </c>
    </row>
    <row r="1319" spans="2:12" ht="102">
      <c r="B1319" s="89">
        <v>95111612</v>
      </c>
      <c r="C1319" s="76" t="s">
        <v>2176</v>
      </c>
      <c r="D1319" s="51" t="s">
        <v>2133</v>
      </c>
      <c r="E1319" s="94" t="s">
        <v>2150</v>
      </c>
      <c r="F1319" s="36" t="s">
        <v>1099</v>
      </c>
      <c r="G1319" s="36" t="s">
        <v>976</v>
      </c>
      <c r="H1319" s="217">
        <v>900000</v>
      </c>
      <c r="I1319" s="209">
        <v>900000</v>
      </c>
      <c r="J1319" s="87" t="s">
        <v>50</v>
      </c>
      <c r="K1319" s="82" t="s">
        <v>14</v>
      </c>
      <c r="L1319" s="165" t="s">
        <v>689</v>
      </c>
    </row>
    <row r="1320" spans="2:12" ht="102">
      <c r="B1320" s="89">
        <v>95111612</v>
      </c>
      <c r="C1320" s="76" t="s">
        <v>2177</v>
      </c>
      <c r="D1320" s="51" t="s">
        <v>2133</v>
      </c>
      <c r="E1320" s="94" t="s">
        <v>2150</v>
      </c>
      <c r="F1320" s="36" t="s">
        <v>1099</v>
      </c>
      <c r="G1320" s="36" t="s">
        <v>976</v>
      </c>
      <c r="H1320" s="217">
        <v>920000</v>
      </c>
      <c r="I1320" s="209">
        <v>920000</v>
      </c>
      <c r="J1320" s="87" t="s">
        <v>50</v>
      </c>
      <c r="K1320" s="82" t="s">
        <v>14</v>
      </c>
      <c r="L1320" s="165" t="s">
        <v>689</v>
      </c>
    </row>
    <row r="1321" spans="2:12" ht="102">
      <c r="B1321" s="89">
        <v>95111612</v>
      </c>
      <c r="C1321" s="76" t="s">
        <v>2178</v>
      </c>
      <c r="D1321" s="51" t="s">
        <v>2133</v>
      </c>
      <c r="E1321" s="94" t="s">
        <v>2150</v>
      </c>
      <c r="F1321" s="36" t="s">
        <v>1099</v>
      </c>
      <c r="G1321" s="36" t="s">
        <v>976</v>
      </c>
      <c r="H1321" s="217">
        <v>1160000</v>
      </c>
      <c r="I1321" s="209">
        <v>1160000</v>
      </c>
      <c r="J1321" s="87" t="s">
        <v>50</v>
      </c>
      <c r="K1321" s="82" t="s">
        <v>14</v>
      </c>
      <c r="L1321" s="165" t="s">
        <v>689</v>
      </c>
    </row>
    <row r="1322" spans="2:12" ht="102">
      <c r="B1322" s="89">
        <v>95111612</v>
      </c>
      <c r="C1322" s="76" t="s">
        <v>2179</v>
      </c>
      <c r="D1322" s="51" t="s">
        <v>2133</v>
      </c>
      <c r="E1322" s="94" t="s">
        <v>2150</v>
      </c>
      <c r="F1322" s="36" t="s">
        <v>1099</v>
      </c>
      <c r="G1322" s="36" t="s">
        <v>976</v>
      </c>
      <c r="H1322" s="217">
        <v>1200000</v>
      </c>
      <c r="I1322" s="209">
        <v>1200000</v>
      </c>
      <c r="J1322" s="87" t="s">
        <v>50</v>
      </c>
      <c r="K1322" s="82" t="s">
        <v>14</v>
      </c>
      <c r="L1322" s="165" t="s">
        <v>689</v>
      </c>
    </row>
    <row r="1323" spans="2:12" ht="102">
      <c r="B1323" s="89">
        <v>95111612</v>
      </c>
      <c r="C1323" s="76" t="s">
        <v>2180</v>
      </c>
      <c r="D1323" s="51" t="s">
        <v>2133</v>
      </c>
      <c r="E1323" s="94" t="s">
        <v>2150</v>
      </c>
      <c r="F1323" s="36" t="s">
        <v>1099</v>
      </c>
      <c r="G1323" s="36" t="s">
        <v>976</v>
      </c>
      <c r="H1323" s="217">
        <v>1560000</v>
      </c>
      <c r="I1323" s="209">
        <v>1560000</v>
      </c>
      <c r="J1323" s="87" t="s">
        <v>50</v>
      </c>
      <c r="K1323" s="82" t="s">
        <v>14</v>
      </c>
      <c r="L1323" s="165" t="s">
        <v>689</v>
      </c>
    </row>
    <row r="1324" spans="2:12" ht="102">
      <c r="B1324" s="89">
        <v>95111612</v>
      </c>
      <c r="C1324" s="76" t="s">
        <v>2181</v>
      </c>
      <c r="D1324" s="51" t="s">
        <v>2133</v>
      </c>
      <c r="E1324" s="94" t="s">
        <v>2150</v>
      </c>
      <c r="F1324" s="36" t="s">
        <v>1099</v>
      </c>
      <c r="G1324" s="36" t="s">
        <v>976</v>
      </c>
      <c r="H1324" s="217">
        <v>1440000</v>
      </c>
      <c r="I1324" s="209">
        <v>1440000</v>
      </c>
      <c r="J1324" s="87" t="s">
        <v>50</v>
      </c>
      <c r="K1324" s="82" t="s">
        <v>14</v>
      </c>
      <c r="L1324" s="165" t="s">
        <v>689</v>
      </c>
    </row>
    <row r="1325" spans="2:12" ht="102">
      <c r="B1325" s="89">
        <v>95111612</v>
      </c>
      <c r="C1325" s="76" t="s">
        <v>2182</v>
      </c>
      <c r="D1325" s="51" t="s">
        <v>2133</v>
      </c>
      <c r="E1325" s="94" t="s">
        <v>2150</v>
      </c>
      <c r="F1325" s="36" t="s">
        <v>1099</v>
      </c>
      <c r="G1325" s="36" t="s">
        <v>976</v>
      </c>
      <c r="H1325" s="217">
        <v>1480000</v>
      </c>
      <c r="I1325" s="209">
        <v>1480000</v>
      </c>
      <c r="J1325" s="87" t="s">
        <v>50</v>
      </c>
      <c r="K1325" s="82" t="s">
        <v>14</v>
      </c>
      <c r="L1325" s="165" t="s">
        <v>689</v>
      </c>
    </row>
    <row r="1326" spans="2:12" ht="102">
      <c r="B1326" s="89">
        <v>95111612</v>
      </c>
      <c r="C1326" s="76" t="s">
        <v>2183</v>
      </c>
      <c r="D1326" s="51" t="s">
        <v>2133</v>
      </c>
      <c r="E1326" s="94" t="s">
        <v>2150</v>
      </c>
      <c r="F1326" s="36" t="s">
        <v>1099</v>
      </c>
      <c r="G1326" s="36" t="s">
        <v>976</v>
      </c>
      <c r="H1326" s="217">
        <v>1500000</v>
      </c>
      <c r="I1326" s="209">
        <v>1500000</v>
      </c>
      <c r="J1326" s="87" t="s">
        <v>50</v>
      </c>
      <c r="K1326" s="82" t="s">
        <v>14</v>
      </c>
      <c r="L1326" s="165" t="s">
        <v>689</v>
      </c>
    </row>
    <row r="1327" spans="2:12" ht="102">
      <c r="B1327" s="89">
        <v>95111612</v>
      </c>
      <c r="C1327" s="76" t="s">
        <v>2184</v>
      </c>
      <c r="D1327" s="51" t="s">
        <v>2133</v>
      </c>
      <c r="E1327" s="94" t="s">
        <v>2150</v>
      </c>
      <c r="F1327" s="36" t="s">
        <v>1099</v>
      </c>
      <c r="G1327" s="36" t="s">
        <v>976</v>
      </c>
      <c r="H1327" s="217">
        <v>1500000</v>
      </c>
      <c r="I1327" s="209">
        <v>1500000</v>
      </c>
      <c r="J1327" s="87" t="s">
        <v>50</v>
      </c>
      <c r="K1327" s="82" t="s">
        <v>14</v>
      </c>
      <c r="L1327" s="165" t="s">
        <v>689</v>
      </c>
    </row>
    <row r="1328" spans="2:12" ht="102">
      <c r="B1328" s="89">
        <v>95111612</v>
      </c>
      <c r="C1328" s="76" t="s">
        <v>2185</v>
      </c>
      <c r="D1328" s="51" t="s">
        <v>2133</v>
      </c>
      <c r="E1328" s="94" t="s">
        <v>2150</v>
      </c>
      <c r="F1328" s="36" t="s">
        <v>1099</v>
      </c>
      <c r="G1328" s="36" t="s">
        <v>976</v>
      </c>
      <c r="H1328" s="217">
        <v>1600000</v>
      </c>
      <c r="I1328" s="209">
        <v>1600000</v>
      </c>
      <c r="J1328" s="87" t="s">
        <v>50</v>
      </c>
      <c r="K1328" s="82" t="s">
        <v>14</v>
      </c>
      <c r="L1328" s="165" t="s">
        <v>689</v>
      </c>
    </row>
    <row r="1329" spans="2:12" ht="102">
      <c r="B1329" s="89">
        <v>95111612</v>
      </c>
      <c r="C1329" s="76" t="s">
        <v>2186</v>
      </c>
      <c r="D1329" s="51" t="s">
        <v>2133</v>
      </c>
      <c r="E1329" s="94" t="s">
        <v>2150</v>
      </c>
      <c r="F1329" s="36" t="s">
        <v>1099</v>
      </c>
      <c r="G1329" s="36" t="s">
        <v>976</v>
      </c>
      <c r="H1329" s="217">
        <v>1680000</v>
      </c>
      <c r="I1329" s="209">
        <v>1680000</v>
      </c>
      <c r="J1329" s="87" t="s">
        <v>50</v>
      </c>
      <c r="K1329" s="82" t="s">
        <v>14</v>
      </c>
      <c r="L1329" s="165" t="s">
        <v>689</v>
      </c>
    </row>
    <row r="1330" spans="2:12" ht="102">
      <c r="B1330" s="89">
        <v>95111612</v>
      </c>
      <c r="C1330" s="76" t="s">
        <v>2187</v>
      </c>
      <c r="D1330" s="51" t="s">
        <v>2133</v>
      </c>
      <c r="E1330" s="94" t="s">
        <v>2150</v>
      </c>
      <c r="F1330" s="36" t="s">
        <v>1099</v>
      </c>
      <c r="G1330" s="36" t="s">
        <v>976</v>
      </c>
      <c r="H1330" s="217">
        <v>1824000</v>
      </c>
      <c r="I1330" s="209">
        <v>1824000</v>
      </c>
      <c r="J1330" s="87" t="s">
        <v>50</v>
      </c>
      <c r="K1330" s="82" t="s">
        <v>14</v>
      </c>
      <c r="L1330" s="165" t="s">
        <v>689</v>
      </c>
    </row>
    <row r="1331" spans="2:12" ht="102">
      <c r="B1331" s="89">
        <v>95111612</v>
      </c>
      <c r="C1331" s="76" t="s">
        <v>2188</v>
      </c>
      <c r="D1331" s="51" t="s">
        <v>2133</v>
      </c>
      <c r="E1331" s="94" t="s">
        <v>2150</v>
      </c>
      <c r="F1331" s="36" t="s">
        <v>1099</v>
      </c>
      <c r="G1331" s="36" t="s">
        <v>976</v>
      </c>
      <c r="H1331" s="217">
        <v>1960000</v>
      </c>
      <c r="I1331" s="209">
        <v>1960000</v>
      </c>
      <c r="J1331" s="87" t="s">
        <v>50</v>
      </c>
      <c r="K1331" s="82" t="s">
        <v>14</v>
      </c>
      <c r="L1331" s="165" t="s">
        <v>689</v>
      </c>
    </row>
    <row r="1332" spans="2:12" ht="102">
      <c r="B1332" s="89">
        <v>95111612</v>
      </c>
      <c r="C1332" s="76" t="s">
        <v>2189</v>
      </c>
      <c r="D1332" s="51" t="s">
        <v>2133</v>
      </c>
      <c r="E1332" s="94" t="s">
        <v>2150</v>
      </c>
      <c r="F1332" s="36" t="s">
        <v>1099</v>
      </c>
      <c r="G1332" s="36" t="s">
        <v>976</v>
      </c>
      <c r="H1332" s="217">
        <v>3344182</v>
      </c>
      <c r="I1332" s="209">
        <v>3344182</v>
      </c>
      <c r="J1332" s="87" t="s">
        <v>50</v>
      </c>
      <c r="K1332" s="82" t="s">
        <v>14</v>
      </c>
      <c r="L1332" s="165" t="s">
        <v>689</v>
      </c>
    </row>
    <row r="1333" spans="2:12" ht="102">
      <c r="B1333" s="89">
        <v>95111612</v>
      </c>
      <c r="C1333" s="76" t="s">
        <v>2190</v>
      </c>
      <c r="D1333" s="51" t="s">
        <v>2133</v>
      </c>
      <c r="E1333" s="94" t="s">
        <v>2150</v>
      </c>
      <c r="F1333" s="36" t="s">
        <v>1099</v>
      </c>
      <c r="G1333" s="36" t="s">
        <v>976</v>
      </c>
      <c r="H1333" s="217">
        <v>2100000</v>
      </c>
      <c r="I1333" s="209">
        <v>2100000</v>
      </c>
      <c r="J1333" s="87" t="s">
        <v>50</v>
      </c>
      <c r="K1333" s="82" t="s">
        <v>14</v>
      </c>
      <c r="L1333" s="165" t="s">
        <v>689</v>
      </c>
    </row>
    <row r="1334" spans="2:12" ht="102">
      <c r="B1334" s="89">
        <v>95111612</v>
      </c>
      <c r="C1334" s="76" t="s">
        <v>2191</v>
      </c>
      <c r="D1334" s="51" t="s">
        <v>2133</v>
      </c>
      <c r="E1334" s="94" t="s">
        <v>2150</v>
      </c>
      <c r="F1334" s="36" t="s">
        <v>1099</v>
      </c>
      <c r="G1334" s="36" t="s">
        <v>976</v>
      </c>
      <c r="H1334" s="217">
        <v>2180000</v>
      </c>
      <c r="I1334" s="209">
        <v>2180000</v>
      </c>
      <c r="J1334" s="87" t="s">
        <v>50</v>
      </c>
      <c r="K1334" s="82" t="s">
        <v>14</v>
      </c>
      <c r="L1334" s="165" t="s">
        <v>689</v>
      </c>
    </row>
    <row r="1335" spans="2:12" ht="102">
      <c r="B1335" s="89">
        <v>95111612</v>
      </c>
      <c r="C1335" s="76" t="s">
        <v>2192</v>
      </c>
      <c r="D1335" s="51" t="s">
        <v>2133</v>
      </c>
      <c r="E1335" s="94" t="s">
        <v>2150</v>
      </c>
      <c r="F1335" s="36" t="s">
        <v>1099</v>
      </c>
      <c r="G1335" s="36" t="s">
        <v>976</v>
      </c>
      <c r="H1335" s="217">
        <v>2340000</v>
      </c>
      <c r="I1335" s="209">
        <v>2340000</v>
      </c>
      <c r="J1335" s="87" t="s">
        <v>50</v>
      </c>
      <c r="K1335" s="82" t="s">
        <v>14</v>
      </c>
      <c r="L1335" s="165" t="s">
        <v>689</v>
      </c>
    </row>
    <row r="1336" spans="2:12" ht="102">
      <c r="B1336" s="89">
        <v>95111612</v>
      </c>
      <c r="C1336" s="76" t="s">
        <v>2193</v>
      </c>
      <c r="D1336" s="51" t="s">
        <v>2133</v>
      </c>
      <c r="E1336" s="94" t="s">
        <v>2150</v>
      </c>
      <c r="F1336" s="36" t="s">
        <v>1099</v>
      </c>
      <c r="G1336" s="36" t="s">
        <v>976</v>
      </c>
      <c r="H1336" s="217">
        <v>2602000</v>
      </c>
      <c r="I1336" s="209">
        <v>2602000</v>
      </c>
      <c r="J1336" s="87" t="s">
        <v>50</v>
      </c>
      <c r="K1336" s="82" t="s">
        <v>14</v>
      </c>
      <c r="L1336" s="165" t="s">
        <v>689</v>
      </c>
    </row>
    <row r="1337" spans="2:12" ht="102">
      <c r="B1337" s="89">
        <v>95111612</v>
      </c>
      <c r="C1337" s="76" t="s">
        <v>2194</v>
      </c>
      <c r="D1337" s="51" t="s">
        <v>2133</v>
      </c>
      <c r="E1337" s="94" t="s">
        <v>2150</v>
      </c>
      <c r="F1337" s="36" t="s">
        <v>1099</v>
      </c>
      <c r="G1337" s="36" t="s">
        <v>976</v>
      </c>
      <c r="H1337" s="217">
        <v>2666000</v>
      </c>
      <c r="I1337" s="209">
        <v>2666000</v>
      </c>
      <c r="J1337" s="87" t="s">
        <v>50</v>
      </c>
      <c r="K1337" s="82" t="s">
        <v>14</v>
      </c>
      <c r="L1337" s="165" t="s">
        <v>689</v>
      </c>
    </row>
    <row r="1338" spans="2:12" ht="102">
      <c r="B1338" s="89">
        <v>95111612</v>
      </c>
      <c r="C1338" s="76" t="s">
        <v>2195</v>
      </c>
      <c r="D1338" s="51" t="s">
        <v>2133</v>
      </c>
      <c r="E1338" s="94" t="s">
        <v>2150</v>
      </c>
      <c r="F1338" s="36" t="s">
        <v>1099</v>
      </c>
      <c r="G1338" s="36" t="s">
        <v>976</v>
      </c>
      <c r="H1338" s="217">
        <v>4290000</v>
      </c>
      <c r="I1338" s="209">
        <v>4290000</v>
      </c>
      <c r="J1338" s="87" t="s">
        <v>50</v>
      </c>
      <c r="K1338" s="82" t="s">
        <v>14</v>
      </c>
      <c r="L1338" s="165" t="s">
        <v>689</v>
      </c>
    </row>
    <row r="1339" spans="2:12" ht="102">
      <c r="B1339" s="89">
        <v>95111612</v>
      </c>
      <c r="C1339" s="76" t="s">
        <v>2196</v>
      </c>
      <c r="D1339" s="51" t="s">
        <v>2133</v>
      </c>
      <c r="E1339" s="94" t="s">
        <v>2150</v>
      </c>
      <c r="F1339" s="36" t="s">
        <v>1099</v>
      </c>
      <c r="G1339" s="36" t="s">
        <v>976</v>
      </c>
      <c r="H1339" s="217">
        <v>5440000</v>
      </c>
      <c r="I1339" s="209">
        <v>5440000</v>
      </c>
      <c r="J1339" s="87" t="s">
        <v>50</v>
      </c>
      <c r="K1339" s="82" t="s">
        <v>14</v>
      </c>
      <c r="L1339" s="165" t="s">
        <v>689</v>
      </c>
    </row>
    <row r="1340" spans="2:12" ht="102">
      <c r="B1340" s="89">
        <v>95111612</v>
      </c>
      <c r="C1340" s="76" t="s">
        <v>2197</v>
      </c>
      <c r="D1340" s="51" t="s">
        <v>2133</v>
      </c>
      <c r="E1340" s="94" t="s">
        <v>2150</v>
      </c>
      <c r="F1340" s="36" t="s">
        <v>1099</v>
      </c>
      <c r="G1340" s="36" t="s">
        <v>976</v>
      </c>
      <c r="H1340" s="217">
        <v>22488000</v>
      </c>
      <c r="I1340" s="209">
        <v>22488000</v>
      </c>
      <c r="J1340" s="87" t="s">
        <v>50</v>
      </c>
      <c r="K1340" s="82" t="s">
        <v>14</v>
      </c>
      <c r="L1340" s="165" t="s">
        <v>689</v>
      </c>
    </row>
    <row r="1341" spans="2:12" ht="102">
      <c r="B1341" s="89">
        <v>95111612</v>
      </c>
      <c r="C1341" s="76" t="s">
        <v>2198</v>
      </c>
      <c r="D1341" s="51" t="s">
        <v>2133</v>
      </c>
      <c r="E1341" s="94" t="s">
        <v>2150</v>
      </c>
      <c r="F1341" s="36" t="s">
        <v>1099</v>
      </c>
      <c r="G1341" s="36" t="s">
        <v>976</v>
      </c>
      <c r="H1341" s="217">
        <v>30092000</v>
      </c>
      <c r="I1341" s="209">
        <v>30092000</v>
      </c>
      <c r="J1341" s="87" t="s">
        <v>50</v>
      </c>
      <c r="K1341" s="82" t="s">
        <v>14</v>
      </c>
      <c r="L1341" s="165" t="s">
        <v>689</v>
      </c>
    </row>
    <row r="1342" spans="2:12" ht="102">
      <c r="B1342" s="89">
        <v>95111612</v>
      </c>
      <c r="C1342" s="76" t="s">
        <v>2199</v>
      </c>
      <c r="D1342" s="51" t="s">
        <v>2133</v>
      </c>
      <c r="E1342" s="94" t="s">
        <v>2150</v>
      </c>
      <c r="F1342" s="36" t="s">
        <v>1099</v>
      </c>
      <c r="G1342" s="36" t="s">
        <v>976</v>
      </c>
      <c r="H1342" s="217">
        <v>8192352</v>
      </c>
      <c r="I1342" s="209">
        <v>8192352</v>
      </c>
      <c r="J1342" s="87" t="s">
        <v>50</v>
      </c>
      <c r="K1342" s="82" t="s">
        <v>14</v>
      </c>
      <c r="L1342" s="165" t="s">
        <v>689</v>
      </c>
    </row>
    <row r="1343" spans="2:12" ht="102">
      <c r="B1343" s="89">
        <v>95111612</v>
      </c>
      <c r="C1343" s="76" t="s">
        <v>2200</v>
      </c>
      <c r="D1343" s="51" t="s">
        <v>2133</v>
      </c>
      <c r="E1343" s="94" t="s">
        <v>2150</v>
      </c>
      <c r="F1343" s="36" t="s">
        <v>1099</v>
      </c>
      <c r="G1343" s="36" t="s">
        <v>976</v>
      </c>
      <c r="H1343" s="217">
        <v>7598753</v>
      </c>
      <c r="I1343" s="209">
        <v>7598753</v>
      </c>
      <c r="J1343" s="87" t="s">
        <v>50</v>
      </c>
      <c r="K1343" s="82" t="s">
        <v>14</v>
      </c>
      <c r="L1343" s="165" t="s">
        <v>689</v>
      </c>
    </row>
    <row r="1344" spans="2:12" ht="102">
      <c r="B1344" s="89">
        <v>95111612</v>
      </c>
      <c r="C1344" s="76" t="s">
        <v>2201</v>
      </c>
      <c r="D1344" s="51" t="s">
        <v>2133</v>
      </c>
      <c r="E1344" s="94" t="s">
        <v>2150</v>
      </c>
      <c r="F1344" s="36" t="s">
        <v>1099</v>
      </c>
      <c r="G1344" s="36" t="s">
        <v>976</v>
      </c>
      <c r="H1344" s="217">
        <v>28874000</v>
      </c>
      <c r="I1344" s="209">
        <v>28874000</v>
      </c>
      <c r="J1344" s="87" t="s">
        <v>50</v>
      </c>
      <c r="K1344" s="82" t="s">
        <v>14</v>
      </c>
      <c r="L1344" s="165" t="s">
        <v>689</v>
      </c>
    </row>
    <row r="1345" spans="2:12" ht="102">
      <c r="B1345" s="89">
        <v>95111612</v>
      </c>
      <c r="C1345" s="76" t="s">
        <v>2202</v>
      </c>
      <c r="D1345" s="51" t="s">
        <v>2133</v>
      </c>
      <c r="E1345" s="94" t="s">
        <v>2150</v>
      </c>
      <c r="F1345" s="36" t="s">
        <v>1099</v>
      </c>
      <c r="G1345" s="36" t="s">
        <v>976</v>
      </c>
      <c r="H1345" s="217">
        <v>4781823</v>
      </c>
      <c r="I1345" s="209">
        <v>4781823</v>
      </c>
      <c r="J1345" s="87" t="s">
        <v>50</v>
      </c>
      <c r="K1345" s="82" t="s">
        <v>14</v>
      </c>
      <c r="L1345" s="165" t="s">
        <v>689</v>
      </c>
    </row>
    <row r="1346" spans="2:12" ht="102">
      <c r="B1346" s="89">
        <v>95111612</v>
      </c>
      <c r="C1346" s="76" t="s">
        <v>2203</v>
      </c>
      <c r="D1346" s="51" t="s">
        <v>2133</v>
      </c>
      <c r="E1346" s="94" t="s">
        <v>2150</v>
      </c>
      <c r="F1346" s="36" t="s">
        <v>1099</v>
      </c>
      <c r="G1346" s="36" t="s">
        <v>976</v>
      </c>
      <c r="H1346" s="217">
        <v>16204440</v>
      </c>
      <c r="I1346" s="209">
        <v>16204440</v>
      </c>
      <c r="J1346" s="87" t="s">
        <v>50</v>
      </c>
      <c r="K1346" s="82" t="s">
        <v>14</v>
      </c>
      <c r="L1346" s="165" t="s">
        <v>689</v>
      </c>
    </row>
    <row r="1347" spans="2:12" ht="102">
      <c r="B1347" s="89">
        <v>80111617</v>
      </c>
      <c r="C1347" s="76" t="s">
        <v>1103</v>
      </c>
      <c r="D1347" s="51" t="s">
        <v>19</v>
      </c>
      <c r="E1347" s="94" t="s">
        <v>11</v>
      </c>
      <c r="F1347" s="36" t="s">
        <v>31</v>
      </c>
      <c r="G1347" s="36" t="s">
        <v>976</v>
      </c>
      <c r="H1347" s="217">
        <v>98061296</v>
      </c>
      <c r="I1347" s="209">
        <v>98061296</v>
      </c>
      <c r="J1347" s="87" t="s">
        <v>50</v>
      </c>
      <c r="K1347" s="82" t="s">
        <v>14</v>
      </c>
      <c r="L1347" s="165" t="s">
        <v>689</v>
      </c>
    </row>
    <row r="1348" spans="2:12" ht="102">
      <c r="B1348" s="89">
        <v>80111617</v>
      </c>
      <c r="C1348" s="76" t="s">
        <v>1103</v>
      </c>
      <c r="D1348" s="51" t="s">
        <v>19</v>
      </c>
      <c r="E1348" s="94" t="s">
        <v>11</v>
      </c>
      <c r="F1348" s="36" t="s">
        <v>31</v>
      </c>
      <c r="G1348" s="36" t="s">
        <v>976</v>
      </c>
      <c r="H1348" s="217">
        <v>66842281</v>
      </c>
      <c r="I1348" s="209">
        <v>66842281</v>
      </c>
      <c r="J1348" s="87" t="s">
        <v>50</v>
      </c>
      <c r="K1348" s="82" t="s">
        <v>14</v>
      </c>
      <c r="L1348" s="165" t="s">
        <v>689</v>
      </c>
    </row>
    <row r="1349" spans="2:12" ht="102">
      <c r="B1349" s="89">
        <v>80111618</v>
      </c>
      <c r="C1349" s="76" t="s">
        <v>1104</v>
      </c>
      <c r="D1349" s="51" t="s">
        <v>19</v>
      </c>
      <c r="E1349" s="94" t="s">
        <v>11</v>
      </c>
      <c r="F1349" s="36" t="s">
        <v>31</v>
      </c>
      <c r="G1349" s="36" t="s">
        <v>976</v>
      </c>
      <c r="H1349" s="217">
        <v>35096423</v>
      </c>
      <c r="I1349" s="209">
        <v>35096423</v>
      </c>
      <c r="J1349" s="87" t="s">
        <v>50</v>
      </c>
      <c r="K1349" s="82" t="s">
        <v>14</v>
      </c>
      <c r="L1349" s="165" t="s">
        <v>689</v>
      </c>
    </row>
    <row r="1350" spans="2:12" ht="102">
      <c r="B1350" s="89">
        <v>80141623</v>
      </c>
      <c r="C1350" s="76" t="s">
        <v>703</v>
      </c>
      <c r="D1350" s="51" t="s">
        <v>16</v>
      </c>
      <c r="E1350" s="94" t="s">
        <v>18</v>
      </c>
      <c r="F1350" s="87" t="s">
        <v>31</v>
      </c>
      <c r="G1350" s="95" t="s">
        <v>691</v>
      </c>
      <c r="H1350" s="217">
        <v>6956647425</v>
      </c>
      <c r="I1350" s="209">
        <v>6956655090</v>
      </c>
      <c r="J1350" s="87" t="s">
        <v>50</v>
      </c>
      <c r="K1350" s="82" t="s">
        <v>14</v>
      </c>
      <c r="L1350" s="165" t="s">
        <v>689</v>
      </c>
    </row>
    <row r="1351" spans="2:12" ht="102">
      <c r="B1351" s="89">
        <v>30111601</v>
      </c>
      <c r="C1351" s="76" t="s">
        <v>1105</v>
      </c>
      <c r="D1351" s="51" t="s">
        <v>19</v>
      </c>
      <c r="E1351" s="94" t="s">
        <v>1106</v>
      </c>
      <c r="F1351" s="36" t="s">
        <v>1099</v>
      </c>
      <c r="G1351" s="36" t="s">
        <v>969</v>
      </c>
      <c r="H1351" s="217">
        <v>58890000</v>
      </c>
      <c r="I1351" s="209">
        <v>58890000</v>
      </c>
      <c r="J1351" s="87" t="s">
        <v>50</v>
      </c>
      <c r="K1351" s="82" t="s">
        <v>14</v>
      </c>
      <c r="L1351" s="165" t="s">
        <v>689</v>
      </c>
    </row>
    <row r="1352" spans="2:12" ht="102">
      <c r="B1352" s="89">
        <v>30111601</v>
      </c>
      <c r="C1352" s="76" t="s">
        <v>1107</v>
      </c>
      <c r="D1352" s="51" t="s">
        <v>19</v>
      </c>
      <c r="E1352" s="94" t="s">
        <v>1106</v>
      </c>
      <c r="F1352" s="36" t="s">
        <v>1099</v>
      </c>
      <c r="G1352" s="36" t="s">
        <v>969</v>
      </c>
      <c r="H1352" s="217">
        <v>58500000</v>
      </c>
      <c r="I1352" s="209">
        <v>58500000</v>
      </c>
      <c r="J1352" s="87" t="s">
        <v>50</v>
      </c>
      <c r="K1352" s="82" t="s">
        <v>14</v>
      </c>
      <c r="L1352" s="165" t="s">
        <v>689</v>
      </c>
    </row>
    <row r="1353" spans="2:12" ht="102">
      <c r="B1353" s="89">
        <v>30111601</v>
      </c>
      <c r="C1353" s="76" t="s">
        <v>1108</v>
      </c>
      <c r="D1353" s="51" t="s">
        <v>19</v>
      </c>
      <c r="E1353" s="94" t="s">
        <v>1106</v>
      </c>
      <c r="F1353" s="36" t="s">
        <v>1099</v>
      </c>
      <c r="G1353" s="36" t="s">
        <v>969</v>
      </c>
      <c r="H1353" s="217">
        <v>35100000</v>
      </c>
      <c r="I1353" s="209">
        <v>35100000</v>
      </c>
      <c r="J1353" s="87" t="s">
        <v>50</v>
      </c>
      <c r="K1353" s="82" t="s">
        <v>14</v>
      </c>
      <c r="L1353" s="165" t="s">
        <v>689</v>
      </c>
    </row>
    <row r="1354" spans="2:12" ht="102">
      <c r="B1354" s="89">
        <v>30111601</v>
      </c>
      <c r="C1354" s="76" t="s">
        <v>1109</v>
      </c>
      <c r="D1354" s="51" t="s">
        <v>19</v>
      </c>
      <c r="E1354" s="94" t="s">
        <v>1106</v>
      </c>
      <c r="F1354" s="36" t="s">
        <v>1099</v>
      </c>
      <c r="G1354" s="36" t="s">
        <v>969</v>
      </c>
      <c r="H1354" s="217">
        <v>58500000</v>
      </c>
      <c r="I1354" s="209">
        <v>58500000</v>
      </c>
      <c r="J1354" s="87" t="s">
        <v>50</v>
      </c>
      <c r="K1354" s="82" t="s">
        <v>14</v>
      </c>
      <c r="L1354" s="165" t="s">
        <v>689</v>
      </c>
    </row>
    <row r="1355" spans="2:12" ht="102">
      <c r="B1355" s="89">
        <v>30111601</v>
      </c>
      <c r="C1355" s="76" t="s">
        <v>1110</v>
      </c>
      <c r="D1355" s="51" t="s">
        <v>19</v>
      </c>
      <c r="E1355" s="94" t="s">
        <v>1106</v>
      </c>
      <c r="F1355" s="36" t="s">
        <v>1099</v>
      </c>
      <c r="G1355" s="36" t="s">
        <v>969</v>
      </c>
      <c r="H1355" s="217">
        <v>56550000</v>
      </c>
      <c r="I1355" s="209">
        <v>56550000</v>
      </c>
      <c r="J1355" s="87" t="s">
        <v>50</v>
      </c>
      <c r="K1355" s="82" t="s">
        <v>14</v>
      </c>
      <c r="L1355" s="165" t="s">
        <v>689</v>
      </c>
    </row>
    <row r="1356" spans="2:12" ht="102">
      <c r="B1356" s="89">
        <v>30111601</v>
      </c>
      <c r="C1356" s="76" t="s">
        <v>1111</v>
      </c>
      <c r="D1356" s="51" t="s">
        <v>19</v>
      </c>
      <c r="E1356" s="94" t="s">
        <v>1106</v>
      </c>
      <c r="F1356" s="36" t="s">
        <v>1099</v>
      </c>
      <c r="G1356" s="36" t="s">
        <v>969</v>
      </c>
      <c r="H1356" s="217">
        <v>56550000</v>
      </c>
      <c r="I1356" s="209">
        <v>56550000</v>
      </c>
      <c r="J1356" s="87" t="s">
        <v>50</v>
      </c>
      <c r="K1356" s="82" t="s">
        <v>14</v>
      </c>
      <c r="L1356" s="165" t="s">
        <v>689</v>
      </c>
    </row>
    <row r="1357" spans="2:12" ht="102">
      <c r="B1357" s="89">
        <v>30111601</v>
      </c>
      <c r="C1357" s="76" t="s">
        <v>1112</v>
      </c>
      <c r="D1357" s="51" t="s">
        <v>19</v>
      </c>
      <c r="E1357" s="94" t="s">
        <v>1106</v>
      </c>
      <c r="F1357" s="36" t="s">
        <v>1099</v>
      </c>
      <c r="G1357" s="36" t="s">
        <v>969</v>
      </c>
      <c r="H1357" s="217">
        <v>56550000</v>
      </c>
      <c r="I1357" s="209">
        <v>56550000</v>
      </c>
      <c r="J1357" s="87" t="s">
        <v>50</v>
      </c>
      <c r="K1357" s="82" t="s">
        <v>14</v>
      </c>
      <c r="L1357" s="165" t="s">
        <v>689</v>
      </c>
    </row>
    <row r="1358" spans="2:12" ht="102">
      <c r="B1358" s="89">
        <v>30111601</v>
      </c>
      <c r="C1358" s="76" t="s">
        <v>1113</v>
      </c>
      <c r="D1358" s="51" t="s">
        <v>19</v>
      </c>
      <c r="E1358" s="94" t="s">
        <v>1106</v>
      </c>
      <c r="F1358" s="36" t="s">
        <v>1099</v>
      </c>
      <c r="G1358" s="36" t="s">
        <v>969</v>
      </c>
      <c r="H1358" s="217">
        <v>56550000</v>
      </c>
      <c r="I1358" s="209">
        <v>56550000</v>
      </c>
      <c r="J1358" s="87" t="s">
        <v>50</v>
      </c>
      <c r="K1358" s="82" t="s">
        <v>14</v>
      </c>
      <c r="L1358" s="165" t="s">
        <v>689</v>
      </c>
    </row>
    <row r="1359" spans="2:12" ht="102">
      <c r="B1359" s="89">
        <v>30111601</v>
      </c>
      <c r="C1359" s="76" t="s">
        <v>1114</v>
      </c>
      <c r="D1359" s="51" t="s">
        <v>19</v>
      </c>
      <c r="E1359" s="94" t="s">
        <v>1106</v>
      </c>
      <c r="F1359" s="36" t="s">
        <v>1099</v>
      </c>
      <c r="G1359" s="36" t="s">
        <v>969</v>
      </c>
      <c r="H1359" s="217">
        <v>56550000</v>
      </c>
      <c r="I1359" s="209">
        <v>56550000</v>
      </c>
      <c r="J1359" s="87" t="s">
        <v>50</v>
      </c>
      <c r="K1359" s="82" t="s">
        <v>14</v>
      </c>
      <c r="L1359" s="165" t="s">
        <v>689</v>
      </c>
    </row>
    <row r="1360" spans="2:12" ht="102">
      <c r="B1360" s="89">
        <v>30111601</v>
      </c>
      <c r="C1360" s="76" t="s">
        <v>1115</v>
      </c>
      <c r="D1360" s="51" t="s">
        <v>19</v>
      </c>
      <c r="E1360" s="94" t="s">
        <v>1106</v>
      </c>
      <c r="F1360" s="36" t="s">
        <v>1099</v>
      </c>
      <c r="G1360" s="36" t="s">
        <v>969</v>
      </c>
      <c r="H1360" s="217">
        <v>56550000</v>
      </c>
      <c r="I1360" s="209">
        <v>56550000</v>
      </c>
      <c r="J1360" s="87" t="s">
        <v>50</v>
      </c>
      <c r="K1360" s="82" t="s">
        <v>14</v>
      </c>
      <c r="L1360" s="165" t="s">
        <v>689</v>
      </c>
    </row>
    <row r="1361" spans="2:12" ht="102">
      <c r="B1361" s="89">
        <v>30111601</v>
      </c>
      <c r="C1361" s="76" t="s">
        <v>1116</v>
      </c>
      <c r="D1361" s="51" t="s">
        <v>19</v>
      </c>
      <c r="E1361" s="94" t="s">
        <v>1106</v>
      </c>
      <c r="F1361" s="36" t="s">
        <v>1099</v>
      </c>
      <c r="G1361" s="36" t="s">
        <v>969</v>
      </c>
      <c r="H1361" s="217">
        <v>56550000</v>
      </c>
      <c r="I1361" s="209">
        <v>56550000</v>
      </c>
      <c r="J1361" s="87" t="s">
        <v>50</v>
      </c>
      <c r="K1361" s="82" t="s">
        <v>14</v>
      </c>
      <c r="L1361" s="165" t="s">
        <v>689</v>
      </c>
    </row>
    <row r="1362" spans="2:12" ht="102">
      <c r="B1362" s="89">
        <v>30111601</v>
      </c>
      <c r="C1362" s="76" t="s">
        <v>1117</v>
      </c>
      <c r="D1362" s="51" t="s">
        <v>19</v>
      </c>
      <c r="E1362" s="94" t="s">
        <v>1106</v>
      </c>
      <c r="F1362" s="36" t="s">
        <v>1099</v>
      </c>
      <c r="G1362" s="36" t="s">
        <v>969</v>
      </c>
      <c r="H1362" s="217">
        <v>56550000</v>
      </c>
      <c r="I1362" s="209">
        <v>56550000</v>
      </c>
      <c r="J1362" s="87" t="s">
        <v>50</v>
      </c>
      <c r="K1362" s="82" t="s">
        <v>14</v>
      </c>
      <c r="L1362" s="165" t="s">
        <v>689</v>
      </c>
    </row>
    <row r="1363" spans="2:12" ht="102">
      <c r="B1363" s="89">
        <v>30111601</v>
      </c>
      <c r="C1363" s="76" t="s">
        <v>1118</v>
      </c>
      <c r="D1363" s="51" t="s">
        <v>19</v>
      </c>
      <c r="E1363" s="94" t="s">
        <v>1106</v>
      </c>
      <c r="F1363" s="36" t="s">
        <v>1099</v>
      </c>
      <c r="G1363" s="36" t="s">
        <v>969</v>
      </c>
      <c r="H1363" s="217">
        <v>56550000</v>
      </c>
      <c r="I1363" s="209">
        <v>56550000</v>
      </c>
      <c r="J1363" s="87" t="s">
        <v>50</v>
      </c>
      <c r="K1363" s="82" t="s">
        <v>14</v>
      </c>
      <c r="L1363" s="165" t="s">
        <v>689</v>
      </c>
    </row>
    <row r="1364" spans="2:12" ht="102">
      <c r="B1364" s="89">
        <v>30111601</v>
      </c>
      <c r="C1364" s="76" t="s">
        <v>1119</v>
      </c>
      <c r="D1364" s="51" t="s">
        <v>19</v>
      </c>
      <c r="E1364" s="94" t="s">
        <v>1106</v>
      </c>
      <c r="F1364" s="36" t="s">
        <v>1099</v>
      </c>
      <c r="G1364" s="36" t="s">
        <v>969</v>
      </c>
      <c r="H1364" s="217">
        <v>97500000</v>
      </c>
      <c r="I1364" s="209">
        <v>97500000</v>
      </c>
      <c r="J1364" s="87" t="s">
        <v>50</v>
      </c>
      <c r="K1364" s="82" t="s">
        <v>14</v>
      </c>
      <c r="L1364" s="165" t="s">
        <v>689</v>
      </c>
    </row>
    <row r="1365" spans="2:12" ht="102">
      <c r="B1365" s="89">
        <v>30111601</v>
      </c>
      <c r="C1365" s="76" t="s">
        <v>1120</v>
      </c>
      <c r="D1365" s="51" t="s">
        <v>19</v>
      </c>
      <c r="E1365" s="94" t="s">
        <v>1106</v>
      </c>
      <c r="F1365" s="36" t="s">
        <v>1099</v>
      </c>
      <c r="G1365" s="36" t="s">
        <v>969</v>
      </c>
      <c r="H1365" s="217">
        <v>56550000</v>
      </c>
      <c r="I1365" s="209">
        <v>56550000</v>
      </c>
      <c r="J1365" s="87" t="s">
        <v>50</v>
      </c>
      <c r="K1365" s="82" t="s">
        <v>14</v>
      </c>
      <c r="L1365" s="165" t="s">
        <v>689</v>
      </c>
    </row>
    <row r="1366" spans="2:12" ht="102">
      <c r="B1366" s="89">
        <v>30111601</v>
      </c>
      <c r="C1366" s="76" t="s">
        <v>1121</v>
      </c>
      <c r="D1366" s="51" t="s">
        <v>19</v>
      </c>
      <c r="E1366" s="94" t="s">
        <v>1106</v>
      </c>
      <c r="F1366" s="36" t="s">
        <v>1099</v>
      </c>
      <c r="G1366" s="36" t="s">
        <v>969</v>
      </c>
      <c r="H1366" s="217">
        <v>97500000</v>
      </c>
      <c r="I1366" s="209">
        <v>97500000</v>
      </c>
      <c r="J1366" s="87" t="s">
        <v>50</v>
      </c>
      <c r="K1366" s="82" t="s">
        <v>14</v>
      </c>
      <c r="L1366" s="165" t="s">
        <v>689</v>
      </c>
    </row>
    <row r="1367" spans="2:12" ht="102">
      <c r="B1367" s="89">
        <v>30111601</v>
      </c>
      <c r="C1367" s="76" t="s">
        <v>2204</v>
      </c>
      <c r="D1367" s="51" t="s">
        <v>19</v>
      </c>
      <c r="E1367" s="94" t="s">
        <v>1106</v>
      </c>
      <c r="F1367" s="36" t="s">
        <v>1099</v>
      </c>
      <c r="G1367" s="36" t="s">
        <v>969</v>
      </c>
      <c r="H1367" s="217">
        <v>56550000</v>
      </c>
      <c r="I1367" s="209">
        <v>56550000</v>
      </c>
      <c r="J1367" s="87" t="s">
        <v>50</v>
      </c>
      <c r="K1367" s="82" t="s">
        <v>14</v>
      </c>
      <c r="L1367" s="165" t="s">
        <v>689</v>
      </c>
    </row>
    <row r="1368" spans="2:12" ht="102">
      <c r="B1368" s="89">
        <v>30111601</v>
      </c>
      <c r="C1368" s="76" t="s">
        <v>2205</v>
      </c>
      <c r="D1368" s="51" t="s">
        <v>19</v>
      </c>
      <c r="E1368" s="94" t="s">
        <v>1106</v>
      </c>
      <c r="F1368" s="36" t="s">
        <v>1099</v>
      </c>
      <c r="G1368" s="36" t="s">
        <v>969</v>
      </c>
      <c r="H1368" s="217">
        <v>56550000</v>
      </c>
      <c r="I1368" s="209">
        <v>56550000</v>
      </c>
      <c r="J1368" s="87" t="s">
        <v>50</v>
      </c>
      <c r="K1368" s="82" t="s">
        <v>14</v>
      </c>
      <c r="L1368" s="165" t="s">
        <v>689</v>
      </c>
    </row>
    <row r="1369" spans="2:12" ht="102">
      <c r="B1369" s="89">
        <v>30111601</v>
      </c>
      <c r="C1369" s="76" t="s">
        <v>2206</v>
      </c>
      <c r="D1369" s="51" t="s">
        <v>19</v>
      </c>
      <c r="E1369" s="94" t="s">
        <v>1106</v>
      </c>
      <c r="F1369" s="36" t="s">
        <v>1099</v>
      </c>
      <c r="G1369" s="36" t="s">
        <v>969</v>
      </c>
      <c r="H1369" s="217">
        <v>78000000</v>
      </c>
      <c r="I1369" s="209">
        <v>56550000</v>
      </c>
      <c r="J1369" s="87" t="s">
        <v>50</v>
      </c>
      <c r="K1369" s="82" t="s">
        <v>14</v>
      </c>
      <c r="L1369" s="165" t="s">
        <v>689</v>
      </c>
    </row>
    <row r="1370" spans="2:12" ht="102">
      <c r="B1370" s="89">
        <v>30111601</v>
      </c>
      <c r="C1370" s="76" t="s">
        <v>2207</v>
      </c>
      <c r="D1370" s="51" t="s">
        <v>19</v>
      </c>
      <c r="E1370" s="94" t="s">
        <v>1106</v>
      </c>
      <c r="F1370" s="36" t="s">
        <v>1099</v>
      </c>
      <c r="G1370" s="36" t="s">
        <v>969</v>
      </c>
      <c r="H1370" s="217">
        <v>56550000</v>
      </c>
      <c r="I1370" s="209">
        <v>56550000</v>
      </c>
      <c r="J1370" s="87" t="s">
        <v>50</v>
      </c>
      <c r="K1370" s="82" t="s">
        <v>14</v>
      </c>
      <c r="L1370" s="165" t="s">
        <v>689</v>
      </c>
    </row>
    <row r="1371" spans="2:12" ht="102">
      <c r="B1371" s="89">
        <v>30111601</v>
      </c>
      <c r="C1371" s="76" t="s">
        <v>2208</v>
      </c>
      <c r="D1371" s="51" t="s">
        <v>19</v>
      </c>
      <c r="E1371" s="94" t="s">
        <v>1106</v>
      </c>
      <c r="F1371" s="36" t="s">
        <v>1099</v>
      </c>
      <c r="G1371" s="36" t="s">
        <v>969</v>
      </c>
      <c r="H1371" s="217">
        <v>56550000</v>
      </c>
      <c r="I1371" s="209">
        <v>56550000</v>
      </c>
      <c r="J1371" s="87" t="s">
        <v>50</v>
      </c>
      <c r="K1371" s="82" t="s">
        <v>14</v>
      </c>
      <c r="L1371" s="165" t="s">
        <v>689</v>
      </c>
    </row>
    <row r="1372" spans="2:12" ht="102">
      <c r="B1372" s="89">
        <v>30111601</v>
      </c>
      <c r="C1372" s="76" t="s">
        <v>2209</v>
      </c>
      <c r="D1372" s="51" t="s">
        <v>19</v>
      </c>
      <c r="E1372" s="94" t="s">
        <v>1106</v>
      </c>
      <c r="F1372" s="36" t="s">
        <v>1099</v>
      </c>
      <c r="G1372" s="36" t="s">
        <v>969</v>
      </c>
      <c r="H1372" s="217">
        <v>58500000</v>
      </c>
      <c r="I1372" s="209">
        <v>58500000</v>
      </c>
      <c r="J1372" s="87" t="s">
        <v>50</v>
      </c>
      <c r="K1372" s="82" t="s">
        <v>14</v>
      </c>
      <c r="L1372" s="165" t="s">
        <v>689</v>
      </c>
    </row>
    <row r="1373" spans="2:12" ht="102">
      <c r="B1373" s="89">
        <v>30111601</v>
      </c>
      <c r="C1373" s="76" t="s">
        <v>2210</v>
      </c>
      <c r="D1373" s="51" t="s">
        <v>19</v>
      </c>
      <c r="E1373" s="94" t="s">
        <v>1106</v>
      </c>
      <c r="F1373" s="36" t="s">
        <v>1099</v>
      </c>
      <c r="G1373" s="36" t="s">
        <v>969</v>
      </c>
      <c r="H1373" s="217">
        <v>56550000</v>
      </c>
      <c r="I1373" s="209">
        <v>56550000</v>
      </c>
      <c r="J1373" s="87" t="s">
        <v>50</v>
      </c>
      <c r="K1373" s="82" t="s">
        <v>14</v>
      </c>
      <c r="L1373" s="165" t="s">
        <v>689</v>
      </c>
    </row>
    <row r="1374" spans="2:12" ht="102">
      <c r="B1374" s="89">
        <v>30111601</v>
      </c>
      <c r="C1374" s="76" t="s">
        <v>2211</v>
      </c>
      <c r="D1374" s="51" t="s">
        <v>19</v>
      </c>
      <c r="E1374" s="94" t="s">
        <v>1106</v>
      </c>
      <c r="F1374" s="36" t="s">
        <v>1099</v>
      </c>
      <c r="G1374" s="36" t="s">
        <v>969</v>
      </c>
      <c r="H1374" s="217">
        <v>56550000</v>
      </c>
      <c r="I1374" s="209">
        <v>56550000</v>
      </c>
      <c r="J1374" s="87" t="s">
        <v>50</v>
      </c>
      <c r="K1374" s="82" t="s">
        <v>14</v>
      </c>
      <c r="L1374" s="165" t="s">
        <v>689</v>
      </c>
    </row>
    <row r="1375" spans="2:12" ht="102">
      <c r="B1375" s="89">
        <v>30111601</v>
      </c>
      <c r="C1375" s="76" t="s">
        <v>2211</v>
      </c>
      <c r="D1375" s="51" t="s">
        <v>2133</v>
      </c>
      <c r="E1375" s="94" t="s">
        <v>2212</v>
      </c>
      <c r="F1375" s="36" t="s">
        <v>1099</v>
      </c>
      <c r="G1375" s="36" t="s">
        <v>969</v>
      </c>
      <c r="H1375" s="217">
        <v>97500000</v>
      </c>
      <c r="I1375" s="209">
        <v>97500000</v>
      </c>
      <c r="J1375" s="87" t="s">
        <v>50</v>
      </c>
      <c r="K1375" s="82" t="s">
        <v>14</v>
      </c>
      <c r="L1375" s="165" t="s">
        <v>689</v>
      </c>
    </row>
    <row r="1376" spans="2:12" ht="102">
      <c r="B1376" s="89">
        <v>30111601</v>
      </c>
      <c r="C1376" s="76" t="s">
        <v>2213</v>
      </c>
      <c r="D1376" s="51" t="s">
        <v>19</v>
      </c>
      <c r="E1376" s="94" t="s">
        <v>1106</v>
      </c>
      <c r="F1376" s="36" t="s">
        <v>1099</v>
      </c>
      <c r="G1376" s="36" t="s">
        <v>969</v>
      </c>
      <c r="H1376" s="217">
        <v>49959000</v>
      </c>
      <c r="I1376" s="209">
        <v>49959000</v>
      </c>
      <c r="J1376" s="87" t="s">
        <v>50</v>
      </c>
      <c r="K1376" s="82" t="s">
        <v>14</v>
      </c>
      <c r="L1376" s="165" t="s">
        <v>689</v>
      </c>
    </row>
    <row r="1377" spans="2:12" ht="102">
      <c r="B1377" s="89">
        <v>30111601</v>
      </c>
      <c r="C1377" s="76" t="s">
        <v>2214</v>
      </c>
      <c r="D1377" s="51" t="s">
        <v>19</v>
      </c>
      <c r="E1377" s="94" t="s">
        <v>1106</v>
      </c>
      <c r="F1377" s="36" t="s">
        <v>1099</v>
      </c>
      <c r="G1377" s="36" t="s">
        <v>969</v>
      </c>
      <c r="H1377" s="217">
        <v>56550000</v>
      </c>
      <c r="I1377" s="209">
        <v>56550000</v>
      </c>
      <c r="J1377" s="87" t="s">
        <v>50</v>
      </c>
      <c r="K1377" s="82" t="s">
        <v>14</v>
      </c>
      <c r="L1377" s="165" t="s">
        <v>689</v>
      </c>
    </row>
    <row r="1378" spans="2:12" ht="102">
      <c r="B1378" s="89">
        <v>30111601</v>
      </c>
      <c r="C1378" s="76" t="s">
        <v>2215</v>
      </c>
      <c r="D1378" s="51" t="s">
        <v>19</v>
      </c>
      <c r="E1378" s="94" t="s">
        <v>1106</v>
      </c>
      <c r="F1378" s="36" t="s">
        <v>1099</v>
      </c>
      <c r="G1378" s="36" t="s">
        <v>969</v>
      </c>
      <c r="H1378" s="217">
        <v>35256000</v>
      </c>
      <c r="I1378" s="209">
        <v>35256000</v>
      </c>
      <c r="J1378" s="87" t="s">
        <v>50</v>
      </c>
      <c r="K1378" s="82" t="s">
        <v>14</v>
      </c>
      <c r="L1378" s="165" t="s">
        <v>689</v>
      </c>
    </row>
    <row r="1379" spans="2:12" ht="102">
      <c r="B1379" s="89">
        <v>30111601</v>
      </c>
      <c r="C1379" s="165" t="s">
        <v>2216</v>
      </c>
      <c r="D1379" s="51" t="s">
        <v>539</v>
      </c>
      <c r="E1379" s="36" t="s">
        <v>35</v>
      </c>
      <c r="F1379" s="36" t="s">
        <v>1099</v>
      </c>
      <c r="G1379" s="36" t="s">
        <v>969</v>
      </c>
      <c r="H1379" s="217">
        <v>51304500</v>
      </c>
      <c r="I1379" s="217">
        <v>51304500</v>
      </c>
      <c r="J1379" s="36" t="s">
        <v>50</v>
      </c>
      <c r="K1379" s="82" t="s">
        <v>14</v>
      </c>
      <c r="L1379" s="76" t="s">
        <v>689</v>
      </c>
    </row>
    <row r="1380" spans="2:12" ht="102">
      <c r="B1380" s="89">
        <v>30111601</v>
      </c>
      <c r="C1380" s="76" t="s">
        <v>2217</v>
      </c>
      <c r="D1380" s="51" t="s">
        <v>19</v>
      </c>
      <c r="E1380" s="94" t="s">
        <v>1106</v>
      </c>
      <c r="F1380" s="36" t="s">
        <v>1099</v>
      </c>
      <c r="G1380" s="36" t="s">
        <v>969</v>
      </c>
      <c r="H1380" s="217">
        <v>56550000</v>
      </c>
      <c r="I1380" s="209">
        <v>56550000</v>
      </c>
      <c r="J1380" s="87" t="s">
        <v>50</v>
      </c>
      <c r="K1380" s="82" t="s">
        <v>14</v>
      </c>
      <c r="L1380" s="165" t="s">
        <v>689</v>
      </c>
    </row>
    <row r="1381" spans="2:12" ht="102">
      <c r="B1381" s="89">
        <v>30111601</v>
      </c>
      <c r="C1381" s="76" t="s">
        <v>2218</v>
      </c>
      <c r="D1381" s="51" t="s">
        <v>19</v>
      </c>
      <c r="E1381" s="94" t="s">
        <v>1106</v>
      </c>
      <c r="F1381" s="36" t="s">
        <v>1099</v>
      </c>
      <c r="G1381" s="36" t="s">
        <v>969</v>
      </c>
      <c r="H1381" s="217">
        <v>56550000</v>
      </c>
      <c r="I1381" s="209">
        <v>56550000</v>
      </c>
      <c r="J1381" s="87" t="s">
        <v>50</v>
      </c>
      <c r="K1381" s="82" t="s">
        <v>14</v>
      </c>
      <c r="L1381" s="165" t="s">
        <v>689</v>
      </c>
    </row>
    <row r="1382" spans="2:12" ht="102">
      <c r="B1382" s="89">
        <v>30111601</v>
      </c>
      <c r="C1382" s="76" t="s">
        <v>2219</v>
      </c>
      <c r="D1382" s="51" t="s">
        <v>19</v>
      </c>
      <c r="E1382" s="94" t="s">
        <v>1106</v>
      </c>
      <c r="F1382" s="36" t="s">
        <v>1099</v>
      </c>
      <c r="G1382" s="36" t="s">
        <v>969</v>
      </c>
      <c r="H1382" s="217">
        <v>136500000</v>
      </c>
      <c r="I1382" s="209">
        <v>136500000</v>
      </c>
      <c r="J1382" s="87" t="s">
        <v>50</v>
      </c>
      <c r="K1382" s="82" t="s">
        <v>14</v>
      </c>
      <c r="L1382" s="165" t="s">
        <v>689</v>
      </c>
    </row>
    <row r="1383" spans="2:12" ht="102">
      <c r="B1383" s="89">
        <v>30111601</v>
      </c>
      <c r="C1383" s="76" t="s">
        <v>2220</v>
      </c>
      <c r="D1383" s="51" t="s">
        <v>19</v>
      </c>
      <c r="E1383" s="94" t="s">
        <v>1106</v>
      </c>
      <c r="F1383" s="36" t="s">
        <v>1099</v>
      </c>
      <c r="G1383" s="36" t="s">
        <v>969</v>
      </c>
      <c r="H1383" s="217">
        <v>39000000</v>
      </c>
      <c r="I1383" s="209">
        <v>39000000</v>
      </c>
      <c r="J1383" s="87" t="s">
        <v>50</v>
      </c>
      <c r="K1383" s="82" t="s">
        <v>14</v>
      </c>
      <c r="L1383" s="165" t="s">
        <v>689</v>
      </c>
    </row>
    <row r="1384" spans="2:12" ht="102">
      <c r="B1384" s="89">
        <v>30111601</v>
      </c>
      <c r="C1384" s="76" t="s">
        <v>2221</v>
      </c>
      <c r="D1384" s="51" t="s">
        <v>19</v>
      </c>
      <c r="E1384" s="94" t="s">
        <v>1106</v>
      </c>
      <c r="F1384" s="36" t="s">
        <v>1099</v>
      </c>
      <c r="G1384" s="36" t="s">
        <v>969</v>
      </c>
      <c r="H1384" s="217">
        <v>56550000</v>
      </c>
      <c r="I1384" s="209">
        <v>56550000</v>
      </c>
      <c r="J1384" s="87" t="s">
        <v>50</v>
      </c>
      <c r="K1384" s="82" t="s">
        <v>14</v>
      </c>
      <c r="L1384" s="165" t="s">
        <v>689</v>
      </c>
    </row>
    <row r="1385" spans="2:12" ht="102">
      <c r="B1385" s="89">
        <v>30111601</v>
      </c>
      <c r="C1385" s="76" t="s">
        <v>1123</v>
      </c>
      <c r="D1385" s="51" t="s">
        <v>19</v>
      </c>
      <c r="E1385" s="94" t="s">
        <v>1106</v>
      </c>
      <c r="F1385" s="36" t="s">
        <v>1099</v>
      </c>
      <c r="G1385" s="36" t="s">
        <v>969</v>
      </c>
      <c r="H1385" s="217">
        <v>113100000</v>
      </c>
      <c r="I1385" s="209">
        <v>113100000</v>
      </c>
      <c r="J1385" s="87" t="s">
        <v>50</v>
      </c>
      <c r="K1385" s="82" t="s">
        <v>14</v>
      </c>
      <c r="L1385" s="165" t="s">
        <v>689</v>
      </c>
    </row>
    <row r="1386" spans="2:12" ht="102">
      <c r="B1386" s="89">
        <v>30111601</v>
      </c>
      <c r="C1386" s="76" t="s">
        <v>1124</v>
      </c>
      <c r="D1386" s="51" t="s">
        <v>19</v>
      </c>
      <c r="E1386" s="94" t="s">
        <v>1106</v>
      </c>
      <c r="F1386" s="36" t="s">
        <v>1099</v>
      </c>
      <c r="G1386" s="36" t="s">
        <v>969</v>
      </c>
      <c r="H1386" s="217">
        <v>23985000</v>
      </c>
      <c r="I1386" s="209">
        <v>23985000</v>
      </c>
      <c r="J1386" s="87" t="s">
        <v>50</v>
      </c>
      <c r="K1386" s="82" t="s">
        <v>14</v>
      </c>
      <c r="L1386" s="165" t="s">
        <v>689</v>
      </c>
    </row>
    <row r="1387" spans="2:12" ht="102">
      <c r="B1387" s="89">
        <v>30111601</v>
      </c>
      <c r="C1387" s="76" t="s">
        <v>1125</v>
      </c>
      <c r="D1387" s="51" t="s">
        <v>19</v>
      </c>
      <c r="E1387" s="94" t="s">
        <v>1106</v>
      </c>
      <c r="F1387" s="36" t="s">
        <v>1099</v>
      </c>
      <c r="G1387" s="36" t="s">
        <v>969</v>
      </c>
      <c r="H1387" s="217">
        <v>19461000</v>
      </c>
      <c r="I1387" s="209">
        <v>19461000</v>
      </c>
      <c r="J1387" s="87" t="s">
        <v>50</v>
      </c>
      <c r="K1387" s="82" t="s">
        <v>14</v>
      </c>
      <c r="L1387" s="165" t="s">
        <v>689</v>
      </c>
    </row>
    <row r="1388" spans="2:12" ht="102">
      <c r="B1388" s="89">
        <v>30111601</v>
      </c>
      <c r="C1388" s="76" t="s">
        <v>1126</v>
      </c>
      <c r="D1388" s="51" t="s">
        <v>19</v>
      </c>
      <c r="E1388" s="94" t="s">
        <v>1106</v>
      </c>
      <c r="F1388" s="36" t="s">
        <v>1099</v>
      </c>
      <c r="G1388" s="36" t="s">
        <v>969</v>
      </c>
      <c r="H1388" s="217">
        <v>390000000</v>
      </c>
      <c r="I1388" s="209">
        <v>390000000</v>
      </c>
      <c r="J1388" s="87" t="s">
        <v>50</v>
      </c>
      <c r="K1388" s="82" t="s">
        <v>14</v>
      </c>
      <c r="L1388" s="165" t="s">
        <v>689</v>
      </c>
    </row>
    <row r="1389" spans="2:12" ht="102">
      <c r="B1389" s="89">
        <v>30111601</v>
      </c>
      <c r="C1389" s="76" t="s">
        <v>1127</v>
      </c>
      <c r="D1389" s="51" t="s">
        <v>19</v>
      </c>
      <c r="E1389" s="94" t="s">
        <v>1106</v>
      </c>
      <c r="F1389" s="36" t="s">
        <v>1099</v>
      </c>
      <c r="G1389" s="36" t="s">
        <v>969</v>
      </c>
      <c r="H1389" s="217">
        <v>56550000</v>
      </c>
      <c r="I1389" s="209">
        <v>56550000</v>
      </c>
      <c r="J1389" s="87" t="s">
        <v>50</v>
      </c>
      <c r="K1389" s="82" t="s">
        <v>14</v>
      </c>
      <c r="L1389" s="165" t="s">
        <v>689</v>
      </c>
    </row>
    <row r="1390" spans="2:12" ht="102">
      <c r="B1390" s="89">
        <v>30111601</v>
      </c>
      <c r="C1390" s="76" t="s">
        <v>1128</v>
      </c>
      <c r="D1390" s="51" t="s">
        <v>19</v>
      </c>
      <c r="E1390" s="94" t="s">
        <v>1106</v>
      </c>
      <c r="F1390" s="36" t="s">
        <v>1099</v>
      </c>
      <c r="G1390" s="36" t="s">
        <v>969</v>
      </c>
      <c r="H1390" s="217">
        <v>115050000</v>
      </c>
      <c r="I1390" s="209">
        <v>173550000</v>
      </c>
      <c r="J1390" s="87" t="s">
        <v>50</v>
      </c>
      <c r="K1390" s="82" t="s">
        <v>14</v>
      </c>
      <c r="L1390" s="165" t="s">
        <v>689</v>
      </c>
    </row>
    <row r="1391" spans="2:12" ht="102">
      <c r="B1391" s="89">
        <v>30111601</v>
      </c>
      <c r="C1391" s="76" t="s">
        <v>1129</v>
      </c>
      <c r="D1391" s="51" t="s">
        <v>19</v>
      </c>
      <c r="E1391" s="94" t="s">
        <v>1106</v>
      </c>
      <c r="F1391" s="36" t="s">
        <v>1099</v>
      </c>
      <c r="G1391" s="36" t="s">
        <v>969</v>
      </c>
      <c r="H1391" s="217">
        <v>95550000</v>
      </c>
      <c r="I1391" s="209">
        <v>56550000</v>
      </c>
      <c r="J1391" s="87" t="s">
        <v>50</v>
      </c>
      <c r="K1391" s="82" t="s">
        <v>14</v>
      </c>
      <c r="L1391" s="165" t="s">
        <v>689</v>
      </c>
    </row>
    <row r="1392" spans="2:12" ht="102">
      <c r="B1392" s="89">
        <v>30111601</v>
      </c>
      <c r="C1392" s="76" t="s">
        <v>1130</v>
      </c>
      <c r="D1392" s="51" t="s">
        <v>19</v>
      </c>
      <c r="E1392" s="94" t="s">
        <v>1106</v>
      </c>
      <c r="F1392" s="36" t="s">
        <v>1099</v>
      </c>
      <c r="G1392" s="36" t="s">
        <v>969</v>
      </c>
      <c r="H1392" s="217">
        <v>56550000</v>
      </c>
      <c r="I1392" s="209">
        <v>56550000</v>
      </c>
      <c r="J1392" s="87" t="s">
        <v>50</v>
      </c>
      <c r="K1392" s="82" t="s">
        <v>14</v>
      </c>
      <c r="L1392" s="165" t="s">
        <v>689</v>
      </c>
    </row>
    <row r="1393" spans="2:12" ht="102">
      <c r="B1393" s="89">
        <v>30111601</v>
      </c>
      <c r="C1393" s="76" t="s">
        <v>1131</v>
      </c>
      <c r="D1393" s="51" t="s">
        <v>19</v>
      </c>
      <c r="E1393" s="94" t="s">
        <v>1106</v>
      </c>
      <c r="F1393" s="36" t="s">
        <v>1099</v>
      </c>
      <c r="G1393" s="36" t="s">
        <v>969</v>
      </c>
      <c r="H1393" s="217">
        <v>56550000</v>
      </c>
      <c r="I1393" s="209">
        <v>56550000</v>
      </c>
      <c r="J1393" s="87" t="s">
        <v>50</v>
      </c>
      <c r="K1393" s="82" t="s">
        <v>14</v>
      </c>
      <c r="L1393" s="165" t="s">
        <v>689</v>
      </c>
    </row>
    <row r="1394" spans="2:12" ht="102">
      <c r="B1394" s="89">
        <v>30111601</v>
      </c>
      <c r="C1394" s="76" t="s">
        <v>1132</v>
      </c>
      <c r="D1394" s="51" t="s">
        <v>19</v>
      </c>
      <c r="E1394" s="94" t="s">
        <v>1106</v>
      </c>
      <c r="F1394" s="36" t="s">
        <v>1099</v>
      </c>
      <c r="G1394" s="36" t="s">
        <v>969</v>
      </c>
      <c r="H1394" s="217">
        <v>56550000</v>
      </c>
      <c r="I1394" s="209">
        <v>56550000</v>
      </c>
      <c r="J1394" s="87" t="s">
        <v>50</v>
      </c>
      <c r="K1394" s="82" t="s">
        <v>14</v>
      </c>
      <c r="L1394" s="165" t="s">
        <v>689</v>
      </c>
    </row>
    <row r="1395" spans="2:12" ht="102">
      <c r="B1395" s="89">
        <v>30111601</v>
      </c>
      <c r="C1395" s="76" t="s">
        <v>1133</v>
      </c>
      <c r="D1395" s="51" t="s">
        <v>19</v>
      </c>
      <c r="E1395" s="94" t="s">
        <v>1106</v>
      </c>
      <c r="F1395" s="36" t="s">
        <v>1099</v>
      </c>
      <c r="G1395" s="36" t="s">
        <v>969</v>
      </c>
      <c r="H1395" s="217">
        <v>56550000</v>
      </c>
      <c r="I1395" s="209">
        <v>56550000</v>
      </c>
      <c r="J1395" s="87" t="s">
        <v>50</v>
      </c>
      <c r="K1395" s="82" t="s">
        <v>14</v>
      </c>
      <c r="L1395" s="165" t="s">
        <v>689</v>
      </c>
    </row>
    <row r="1396" spans="2:12" ht="102">
      <c r="B1396" s="89">
        <v>30111601</v>
      </c>
      <c r="C1396" s="76" t="s">
        <v>1134</v>
      </c>
      <c r="D1396" s="51" t="s">
        <v>19</v>
      </c>
      <c r="E1396" s="94" t="s">
        <v>1106</v>
      </c>
      <c r="F1396" s="36" t="s">
        <v>1099</v>
      </c>
      <c r="G1396" s="36" t="s">
        <v>969</v>
      </c>
      <c r="H1396" s="217">
        <v>56550000</v>
      </c>
      <c r="I1396" s="209">
        <v>56550000</v>
      </c>
      <c r="J1396" s="87" t="s">
        <v>50</v>
      </c>
      <c r="K1396" s="82" t="s">
        <v>14</v>
      </c>
      <c r="L1396" s="165" t="s">
        <v>689</v>
      </c>
    </row>
    <row r="1397" spans="2:12" ht="102">
      <c r="B1397" s="89">
        <v>30111601</v>
      </c>
      <c r="C1397" s="76" t="s">
        <v>1135</v>
      </c>
      <c r="D1397" s="51" t="s">
        <v>19</v>
      </c>
      <c r="E1397" s="94" t="s">
        <v>1106</v>
      </c>
      <c r="F1397" s="36" t="s">
        <v>1099</v>
      </c>
      <c r="G1397" s="36" t="s">
        <v>969</v>
      </c>
      <c r="H1397" s="217">
        <v>97500000</v>
      </c>
      <c r="I1397" s="209">
        <v>97500000</v>
      </c>
      <c r="J1397" s="87" t="s">
        <v>50</v>
      </c>
      <c r="K1397" s="82" t="s">
        <v>14</v>
      </c>
      <c r="L1397" s="165" t="s">
        <v>689</v>
      </c>
    </row>
    <row r="1398" spans="2:12" ht="102">
      <c r="B1398" s="89">
        <v>30111601</v>
      </c>
      <c r="C1398" s="76" t="s">
        <v>1136</v>
      </c>
      <c r="D1398" s="51" t="s">
        <v>19</v>
      </c>
      <c r="E1398" s="94" t="s">
        <v>1106</v>
      </c>
      <c r="F1398" s="36" t="s">
        <v>1099</v>
      </c>
      <c r="G1398" s="36" t="s">
        <v>969</v>
      </c>
      <c r="H1398" s="217">
        <v>115050000</v>
      </c>
      <c r="I1398" s="209">
        <v>115050000</v>
      </c>
      <c r="J1398" s="87" t="s">
        <v>50</v>
      </c>
      <c r="K1398" s="82" t="s">
        <v>14</v>
      </c>
      <c r="L1398" s="165" t="s">
        <v>689</v>
      </c>
    </row>
    <row r="1399" spans="2:12" ht="102">
      <c r="B1399" s="89">
        <v>30111601</v>
      </c>
      <c r="C1399" s="76" t="s">
        <v>1137</v>
      </c>
      <c r="D1399" s="51" t="s">
        <v>19</v>
      </c>
      <c r="E1399" s="94" t="s">
        <v>1106</v>
      </c>
      <c r="F1399" s="36" t="s">
        <v>1099</v>
      </c>
      <c r="G1399" s="36" t="s">
        <v>969</v>
      </c>
      <c r="H1399" s="217">
        <v>115050000</v>
      </c>
      <c r="I1399" s="209">
        <v>115050000</v>
      </c>
      <c r="J1399" s="87" t="s">
        <v>50</v>
      </c>
      <c r="K1399" s="82" t="s">
        <v>14</v>
      </c>
      <c r="L1399" s="165" t="s">
        <v>689</v>
      </c>
    </row>
    <row r="1400" spans="2:12" ht="102">
      <c r="B1400" s="89">
        <v>30111601</v>
      </c>
      <c r="C1400" s="76" t="s">
        <v>1138</v>
      </c>
      <c r="D1400" s="51" t="s">
        <v>19</v>
      </c>
      <c r="E1400" s="94" t="s">
        <v>1106</v>
      </c>
      <c r="F1400" s="36" t="s">
        <v>1099</v>
      </c>
      <c r="G1400" s="36" t="s">
        <v>969</v>
      </c>
      <c r="H1400" s="217">
        <v>56550000</v>
      </c>
      <c r="I1400" s="209">
        <v>56550000</v>
      </c>
      <c r="J1400" s="87" t="s">
        <v>50</v>
      </c>
      <c r="K1400" s="82" t="s">
        <v>14</v>
      </c>
      <c r="L1400" s="165" t="s">
        <v>689</v>
      </c>
    </row>
    <row r="1401" spans="2:12" ht="102">
      <c r="B1401" s="89">
        <v>30111601</v>
      </c>
      <c r="C1401" s="76" t="s">
        <v>2222</v>
      </c>
      <c r="D1401" s="51" t="s">
        <v>19</v>
      </c>
      <c r="E1401" s="94" t="s">
        <v>1106</v>
      </c>
      <c r="F1401" s="36" t="s">
        <v>1099</v>
      </c>
      <c r="G1401" s="36" t="s">
        <v>969</v>
      </c>
      <c r="H1401" s="217">
        <v>195000000</v>
      </c>
      <c r="I1401" s="209">
        <v>195000000</v>
      </c>
      <c r="J1401" s="87" t="s">
        <v>50</v>
      </c>
      <c r="K1401" s="82" t="s">
        <v>14</v>
      </c>
      <c r="L1401" s="165" t="s">
        <v>689</v>
      </c>
    </row>
    <row r="1402" spans="2:12" ht="102">
      <c r="B1402" s="89">
        <v>30111601</v>
      </c>
      <c r="C1402" s="76" t="s">
        <v>2223</v>
      </c>
      <c r="D1402" s="51" t="s">
        <v>19</v>
      </c>
      <c r="E1402" s="94" t="s">
        <v>1106</v>
      </c>
      <c r="F1402" s="36" t="s">
        <v>1099</v>
      </c>
      <c r="G1402" s="36" t="s">
        <v>969</v>
      </c>
      <c r="H1402" s="217">
        <v>56550000</v>
      </c>
      <c r="I1402" s="209">
        <v>56550000</v>
      </c>
      <c r="J1402" s="87" t="s">
        <v>50</v>
      </c>
      <c r="K1402" s="82" t="s">
        <v>14</v>
      </c>
      <c r="L1402" s="165" t="s">
        <v>689</v>
      </c>
    </row>
    <row r="1403" spans="2:12" ht="102">
      <c r="B1403" s="89">
        <v>30111601</v>
      </c>
      <c r="C1403" s="76" t="s">
        <v>2224</v>
      </c>
      <c r="D1403" s="51" t="s">
        <v>19</v>
      </c>
      <c r="E1403" s="94" t="s">
        <v>1106</v>
      </c>
      <c r="F1403" s="36" t="s">
        <v>1099</v>
      </c>
      <c r="G1403" s="36" t="s">
        <v>969</v>
      </c>
      <c r="H1403" s="217">
        <v>56550000</v>
      </c>
      <c r="I1403" s="209">
        <v>56550000</v>
      </c>
      <c r="J1403" s="87" t="s">
        <v>50</v>
      </c>
      <c r="K1403" s="82" t="s">
        <v>14</v>
      </c>
      <c r="L1403" s="165" t="s">
        <v>689</v>
      </c>
    </row>
    <row r="1404" spans="2:12" ht="102">
      <c r="B1404" s="89">
        <v>30111601</v>
      </c>
      <c r="C1404" s="76" t="s">
        <v>2225</v>
      </c>
      <c r="D1404" s="51" t="s">
        <v>19</v>
      </c>
      <c r="E1404" s="94" t="s">
        <v>1106</v>
      </c>
      <c r="F1404" s="36" t="s">
        <v>1099</v>
      </c>
      <c r="G1404" s="36" t="s">
        <v>969</v>
      </c>
      <c r="H1404" s="217">
        <v>56550000</v>
      </c>
      <c r="I1404" s="209">
        <v>124800000</v>
      </c>
      <c r="J1404" s="87" t="s">
        <v>50</v>
      </c>
      <c r="K1404" s="82" t="s">
        <v>14</v>
      </c>
      <c r="L1404" s="165" t="s">
        <v>689</v>
      </c>
    </row>
    <row r="1405" spans="2:12" ht="102">
      <c r="B1405" s="89">
        <v>30111601</v>
      </c>
      <c r="C1405" s="76" t="s">
        <v>2226</v>
      </c>
      <c r="D1405" s="51" t="s">
        <v>19</v>
      </c>
      <c r="E1405" s="94" t="s">
        <v>1106</v>
      </c>
      <c r="F1405" s="36" t="s">
        <v>1099</v>
      </c>
      <c r="G1405" s="36" t="s">
        <v>969</v>
      </c>
      <c r="H1405" s="217">
        <v>43797000</v>
      </c>
      <c r="I1405" s="209">
        <v>43797000</v>
      </c>
      <c r="J1405" s="87" t="s">
        <v>50</v>
      </c>
      <c r="K1405" s="82" t="s">
        <v>14</v>
      </c>
      <c r="L1405" s="165" t="s">
        <v>689</v>
      </c>
    </row>
    <row r="1406" spans="2:12" ht="102">
      <c r="B1406" s="89">
        <v>30111601</v>
      </c>
      <c r="C1406" s="76" t="s">
        <v>2227</v>
      </c>
      <c r="D1406" s="51" t="s">
        <v>19</v>
      </c>
      <c r="E1406" s="94" t="s">
        <v>1106</v>
      </c>
      <c r="F1406" s="36" t="s">
        <v>1099</v>
      </c>
      <c r="G1406" s="36" t="s">
        <v>969</v>
      </c>
      <c r="H1406" s="217">
        <v>56550000</v>
      </c>
      <c r="I1406" s="209">
        <v>56550000</v>
      </c>
      <c r="J1406" s="87" t="s">
        <v>50</v>
      </c>
      <c r="K1406" s="82" t="s">
        <v>14</v>
      </c>
      <c r="L1406" s="165" t="s">
        <v>689</v>
      </c>
    </row>
    <row r="1407" spans="2:12" ht="102">
      <c r="B1407" s="89">
        <v>30111601</v>
      </c>
      <c r="C1407" s="76" t="s">
        <v>2228</v>
      </c>
      <c r="D1407" s="51" t="s">
        <v>19</v>
      </c>
      <c r="E1407" s="94" t="s">
        <v>1106</v>
      </c>
      <c r="F1407" s="36" t="s">
        <v>1099</v>
      </c>
      <c r="G1407" s="36" t="s">
        <v>969</v>
      </c>
      <c r="H1407" s="217">
        <v>56550000</v>
      </c>
      <c r="I1407" s="209">
        <v>113100000</v>
      </c>
      <c r="J1407" s="87" t="s">
        <v>50</v>
      </c>
      <c r="K1407" s="82" t="s">
        <v>14</v>
      </c>
      <c r="L1407" s="165" t="s">
        <v>689</v>
      </c>
    </row>
    <row r="1408" spans="2:12" ht="102">
      <c r="B1408" s="89">
        <v>30111601</v>
      </c>
      <c r="C1408" s="76" t="s">
        <v>2229</v>
      </c>
      <c r="D1408" s="51" t="s">
        <v>19</v>
      </c>
      <c r="E1408" s="94" t="s">
        <v>1106</v>
      </c>
      <c r="F1408" s="36" t="s">
        <v>1099</v>
      </c>
      <c r="G1408" s="36" t="s">
        <v>969</v>
      </c>
      <c r="H1408" s="217">
        <v>97500000</v>
      </c>
      <c r="I1408" s="209">
        <v>97500000</v>
      </c>
      <c r="J1408" s="87" t="s">
        <v>50</v>
      </c>
      <c r="K1408" s="82" t="s">
        <v>14</v>
      </c>
      <c r="L1408" s="165" t="s">
        <v>689</v>
      </c>
    </row>
    <row r="1409" spans="2:12" ht="102">
      <c r="B1409" s="89">
        <v>30111601</v>
      </c>
      <c r="C1409" s="76" t="s">
        <v>2230</v>
      </c>
      <c r="D1409" s="51" t="s">
        <v>19</v>
      </c>
      <c r="E1409" s="94" t="s">
        <v>1106</v>
      </c>
      <c r="F1409" s="36" t="s">
        <v>1099</v>
      </c>
      <c r="G1409" s="36" t="s">
        <v>969</v>
      </c>
      <c r="H1409" s="217">
        <v>251550000</v>
      </c>
      <c r="I1409" s="209">
        <v>251550000</v>
      </c>
      <c r="J1409" s="87" t="s">
        <v>50</v>
      </c>
      <c r="K1409" s="82" t="s">
        <v>14</v>
      </c>
      <c r="L1409" s="165" t="s">
        <v>689</v>
      </c>
    </row>
    <row r="1410" spans="2:12" ht="102">
      <c r="B1410" s="89">
        <v>30111601</v>
      </c>
      <c r="C1410" s="76" t="s">
        <v>2231</v>
      </c>
      <c r="D1410" s="51" t="s">
        <v>19</v>
      </c>
      <c r="E1410" s="94" t="s">
        <v>1106</v>
      </c>
      <c r="F1410" s="36" t="s">
        <v>1099</v>
      </c>
      <c r="G1410" s="36" t="s">
        <v>969</v>
      </c>
      <c r="H1410" s="217">
        <v>58480500</v>
      </c>
      <c r="I1410" s="209">
        <v>58480500</v>
      </c>
      <c r="J1410" s="87" t="s">
        <v>50</v>
      </c>
      <c r="K1410" s="82" t="s">
        <v>14</v>
      </c>
      <c r="L1410" s="165" t="s">
        <v>689</v>
      </c>
    </row>
    <row r="1411" spans="2:12" ht="102">
      <c r="B1411" s="89">
        <v>30111601</v>
      </c>
      <c r="C1411" s="76" t="s">
        <v>2232</v>
      </c>
      <c r="D1411" s="51" t="s">
        <v>19</v>
      </c>
      <c r="E1411" s="94" t="s">
        <v>1106</v>
      </c>
      <c r="F1411" s="36" t="s">
        <v>1099</v>
      </c>
      <c r="G1411" s="36" t="s">
        <v>969</v>
      </c>
      <c r="H1411" s="217">
        <v>81900000</v>
      </c>
      <c r="I1411" s="209">
        <v>81900000</v>
      </c>
      <c r="J1411" s="87" t="s">
        <v>50</v>
      </c>
      <c r="K1411" s="82" t="s">
        <v>14</v>
      </c>
      <c r="L1411" s="165" t="s">
        <v>689</v>
      </c>
    </row>
    <row r="1412" spans="2:12" ht="102">
      <c r="B1412" s="89">
        <v>30111601</v>
      </c>
      <c r="C1412" s="76" t="s">
        <v>2233</v>
      </c>
      <c r="D1412" s="51" t="s">
        <v>19</v>
      </c>
      <c r="E1412" s="94" t="s">
        <v>1106</v>
      </c>
      <c r="F1412" s="36" t="s">
        <v>1099</v>
      </c>
      <c r="G1412" s="36" t="s">
        <v>969</v>
      </c>
      <c r="H1412" s="217">
        <v>55536000</v>
      </c>
      <c r="I1412" s="209">
        <v>55536000</v>
      </c>
      <c r="J1412" s="87" t="s">
        <v>50</v>
      </c>
      <c r="K1412" s="82" t="s">
        <v>14</v>
      </c>
      <c r="L1412" s="165" t="s">
        <v>689</v>
      </c>
    </row>
    <row r="1413" spans="2:12" ht="102">
      <c r="B1413" s="89">
        <v>30111601</v>
      </c>
      <c r="C1413" s="76" t="s">
        <v>2234</v>
      </c>
      <c r="D1413" s="51" t="s">
        <v>19</v>
      </c>
      <c r="E1413" s="94" t="s">
        <v>1106</v>
      </c>
      <c r="F1413" s="36" t="s">
        <v>1099</v>
      </c>
      <c r="G1413" s="36" t="s">
        <v>969</v>
      </c>
      <c r="H1413" s="217">
        <v>56550000</v>
      </c>
      <c r="I1413" s="209">
        <v>56550000</v>
      </c>
      <c r="J1413" s="87" t="s">
        <v>50</v>
      </c>
      <c r="K1413" s="82" t="s">
        <v>14</v>
      </c>
      <c r="L1413" s="165" t="s">
        <v>689</v>
      </c>
    </row>
    <row r="1414" spans="2:12" ht="102">
      <c r="B1414" s="89">
        <v>30111601</v>
      </c>
      <c r="C1414" s="76" t="s">
        <v>2235</v>
      </c>
      <c r="D1414" s="51" t="s">
        <v>19</v>
      </c>
      <c r="E1414" s="94" t="s">
        <v>1106</v>
      </c>
      <c r="F1414" s="36" t="s">
        <v>1099</v>
      </c>
      <c r="G1414" s="36" t="s">
        <v>969</v>
      </c>
      <c r="H1414" s="217">
        <v>56550000</v>
      </c>
      <c r="I1414" s="209">
        <v>113100000</v>
      </c>
      <c r="J1414" s="87" t="s">
        <v>50</v>
      </c>
      <c r="K1414" s="82" t="s">
        <v>14</v>
      </c>
      <c r="L1414" s="165" t="s">
        <v>689</v>
      </c>
    </row>
    <row r="1415" spans="2:12" ht="102">
      <c r="B1415" s="89">
        <v>30111601</v>
      </c>
      <c r="C1415" s="76" t="s">
        <v>2236</v>
      </c>
      <c r="D1415" s="51" t="s">
        <v>19</v>
      </c>
      <c r="E1415" s="94" t="s">
        <v>1106</v>
      </c>
      <c r="F1415" s="36" t="s">
        <v>1099</v>
      </c>
      <c r="G1415" s="36" t="s">
        <v>969</v>
      </c>
      <c r="H1415" s="217">
        <v>78000000</v>
      </c>
      <c r="I1415" s="209">
        <v>78000000</v>
      </c>
      <c r="J1415" s="87" t="s">
        <v>50</v>
      </c>
      <c r="K1415" s="82" t="s">
        <v>14</v>
      </c>
      <c r="L1415" s="165" t="s">
        <v>689</v>
      </c>
    </row>
    <row r="1416" spans="2:12" ht="102">
      <c r="B1416" s="89">
        <v>30111601</v>
      </c>
      <c r="C1416" s="76" t="s">
        <v>2237</v>
      </c>
      <c r="D1416" s="51" t="s">
        <v>19</v>
      </c>
      <c r="E1416" s="94" t="s">
        <v>1106</v>
      </c>
      <c r="F1416" s="36" t="s">
        <v>1099</v>
      </c>
      <c r="G1416" s="36" t="s">
        <v>969</v>
      </c>
      <c r="H1416" s="217">
        <v>56550000</v>
      </c>
      <c r="I1416" s="209">
        <v>56550000</v>
      </c>
      <c r="J1416" s="87" t="s">
        <v>50</v>
      </c>
      <c r="K1416" s="82" t="s">
        <v>14</v>
      </c>
      <c r="L1416" s="165" t="s">
        <v>689</v>
      </c>
    </row>
    <row r="1417" spans="2:12" ht="102">
      <c r="B1417" s="89">
        <v>30111601</v>
      </c>
      <c r="C1417" s="76" t="s">
        <v>2238</v>
      </c>
      <c r="D1417" s="51" t="s">
        <v>539</v>
      </c>
      <c r="E1417" s="94" t="s">
        <v>1106</v>
      </c>
      <c r="F1417" s="36" t="s">
        <v>1099</v>
      </c>
      <c r="G1417" s="36" t="s">
        <v>969</v>
      </c>
      <c r="H1417" s="217">
        <v>58550000</v>
      </c>
      <c r="I1417" s="209">
        <v>58500000</v>
      </c>
      <c r="J1417" s="87" t="s">
        <v>50</v>
      </c>
      <c r="K1417" s="82" t="s">
        <v>14</v>
      </c>
      <c r="L1417" s="87" t="s">
        <v>689</v>
      </c>
    </row>
    <row r="1418" spans="2:12" ht="102">
      <c r="B1418" s="89">
        <v>30111601</v>
      </c>
      <c r="C1418" s="76" t="s">
        <v>2239</v>
      </c>
      <c r="D1418" s="51" t="s">
        <v>19</v>
      </c>
      <c r="E1418" s="94" t="s">
        <v>1106</v>
      </c>
      <c r="F1418" s="36" t="s">
        <v>1099</v>
      </c>
      <c r="G1418" s="36" t="s">
        <v>969</v>
      </c>
      <c r="H1418" s="217">
        <v>58500000</v>
      </c>
      <c r="I1418" s="209">
        <v>58500000</v>
      </c>
      <c r="J1418" s="87" t="s">
        <v>50</v>
      </c>
      <c r="K1418" s="82" t="s">
        <v>14</v>
      </c>
      <c r="L1418" s="165" t="s">
        <v>689</v>
      </c>
    </row>
    <row r="1419" spans="2:12" ht="102">
      <c r="B1419" s="89">
        <v>30111601</v>
      </c>
      <c r="C1419" s="76" t="s">
        <v>2240</v>
      </c>
      <c r="D1419" s="51" t="s">
        <v>19</v>
      </c>
      <c r="E1419" s="94" t="s">
        <v>1106</v>
      </c>
      <c r="F1419" s="36" t="s">
        <v>1099</v>
      </c>
      <c r="G1419" s="36" t="s">
        <v>969</v>
      </c>
      <c r="H1419" s="217">
        <v>57388500</v>
      </c>
      <c r="I1419" s="209">
        <v>57388500</v>
      </c>
      <c r="J1419" s="87" t="s">
        <v>50</v>
      </c>
      <c r="K1419" s="82" t="s">
        <v>14</v>
      </c>
      <c r="L1419" s="165" t="s">
        <v>689</v>
      </c>
    </row>
    <row r="1420" spans="2:12" ht="102">
      <c r="B1420" s="89">
        <v>30111601</v>
      </c>
      <c r="C1420" s="76" t="s">
        <v>2241</v>
      </c>
      <c r="D1420" s="51" t="s">
        <v>19</v>
      </c>
      <c r="E1420" s="94" t="s">
        <v>1106</v>
      </c>
      <c r="F1420" s="36" t="s">
        <v>1099</v>
      </c>
      <c r="G1420" s="36" t="s">
        <v>969</v>
      </c>
      <c r="H1420" s="217">
        <v>56550000</v>
      </c>
      <c r="I1420" s="209">
        <v>56550000</v>
      </c>
      <c r="J1420" s="87" t="s">
        <v>50</v>
      </c>
      <c r="K1420" s="82" t="s">
        <v>14</v>
      </c>
      <c r="L1420" s="165" t="s">
        <v>689</v>
      </c>
    </row>
    <row r="1421" spans="2:12" ht="102">
      <c r="B1421" s="89">
        <v>30111601</v>
      </c>
      <c r="C1421" s="76" t="s">
        <v>2242</v>
      </c>
      <c r="D1421" s="51" t="s">
        <v>19</v>
      </c>
      <c r="E1421" s="94" t="s">
        <v>1106</v>
      </c>
      <c r="F1421" s="36" t="s">
        <v>1099</v>
      </c>
      <c r="G1421" s="36" t="s">
        <v>969</v>
      </c>
      <c r="H1421" s="217">
        <v>30225000</v>
      </c>
      <c r="I1421" s="209">
        <v>30225000</v>
      </c>
      <c r="J1421" s="87" t="s">
        <v>50</v>
      </c>
      <c r="K1421" s="82" t="s">
        <v>14</v>
      </c>
      <c r="L1421" s="165" t="s">
        <v>689</v>
      </c>
    </row>
    <row r="1422" spans="2:12" ht="102">
      <c r="B1422" s="89">
        <v>30111601</v>
      </c>
      <c r="C1422" s="76" t="s">
        <v>2243</v>
      </c>
      <c r="D1422" s="51" t="s">
        <v>19</v>
      </c>
      <c r="E1422" s="94" t="s">
        <v>1106</v>
      </c>
      <c r="F1422" s="36" t="s">
        <v>1099</v>
      </c>
      <c r="G1422" s="36" t="s">
        <v>969</v>
      </c>
      <c r="H1422" s="217">
        <v>56550000</v>
      </c>
      <c r="I1422" s="209">
        <v>56550000</v>
      </c>
      <c r="J1422" s="87" t="s">
        <v>50</v>
      </c>
      <c r="K1422" s="82" t="s">
        <v>14</v>
      </c>
      <c r="L1422" s="165" t="s">
        <v>689</v>
      </c>
    </row>
    <row r="1423" spans="2:12" ht="102">
      <c r="B1423" s="89">
        <v>30111601</v>
      </c>
      <c r="C1423" s="76" t="s">
        <v>2244</v>
      </c>
      <c r="D1423" s="51" t="s">
        <v>19</v>
      </c>
      <c r="E1423" s="94" t="s">
        <v>1106</v>
      </c>
      <c r="F1423" s="36" t="s">
        <v>1099</v>
      </c>
      <c r="G1423" s="36" t="s">
        <v>969</v>
      </c>
      <c r="H1423" s="217">
        <v>52650000</v>
      </c>
      <c r="I1423" s="209">
        <v>52650000</v>
      </c>
      <c r="J1423" s="87" t="s">
        <v>50</v>
      </c>
      <c r="K1423" s="82" t="s">
        <v>14</v>
      </c>
      <c r="L1423" s="165" t="s">
        <v>689</v>
      </c>
    </row>
    <row r="1424" spans="2:12" ht="102">
      <c r="B1424" s="89">
        <v>30111601</v>
      </c>
      <c r="C1424" s="76" t="s">
        <v>2245</v>
      </c>
      <c r="D1424" s="51" t="s">
        <v>19</v>
      </c>
      <c r="E1424" s="94" t="s">
        <v>1106</v>
      </c>
      <c r="F1424" s="36" t="s">
        <v>1099</v>
      </c>
      <c r="G1424" s="36" t="s">
        <v>969</v>
      </c>
      <c r="H1424" s="217">
        <v>20475000</v>
      </c>
      <c r="I1424" s="209">
        <v>20475000</v>
      </c>
      <c r="J1424" s="87" t="s">
        <v>50</v>
      </c>
      <c r="K1424" s="82" t="s">
        <v>14</v>
      </c>
      <c r="L1424" s="165" t="s">
        <v>689</v>
      </c>
    </row>
    <row r="1425" spans="2:12" ht="102">
      <c r="B1425" s="89">
        <v>30111601</v>
      </c>
      <c r="C1425" s="76" t="s">
        <v>2246</v>
      </c>
      <c r="D1425" s="51" t="s">
        <v>19</v>
      </c>
      <c r="E1425" s="94" t="s">
        <v>1106</v>
      </c>
      <c r="F1425" s="36" t="s">
        <v>1099</v>
      </c>
      <c r="G1425" s="36" t="s">
        <v>969</v>
      </c>
      <c r="H1425" s="217">
        <v>56550000</v>
      </c>
      <c r="I1425" s="209">
        <v>56550000</v>
      </c>
      <c r="J1425" s="87" t="s">
        <v>50</v>
      </c>
      <c r="K1425" s="82" t="s">
        <v>14</v>
      </c>
      <c r="L1425" s="165" t="s">
        <v>689</v>
      </c>
    </row>
    <row r="1426" spans="2:12" ht="102">
      <c r="B1426" s="89">
        <v>30111601</v>
      </c>
      <c r="C1426" s="76" t="s">
        <v>2247</v>
      </c>
      <c r="D1426" s="51" t="s">
        <v>19</v>
      </c>
      <c r="E1426" s="94" t="s">
        <v>1106</v>
      </c>
      <c r="F1426" s="36" t="s">
        <v>1099</v>
      </c>
      <c r="G1426" s="36" t="s">
        <v>969</v>
      </c>
      <c r="H1426" s="217">
        <v>56550000</v>
      </c>
      <c r="I1426" s="209">
        <v>56550000</v>
      </c>
      <c r="J1426" s="87" t="s">
        <v>50</v>
      </c>
      <c r="K1426" s="82" t="s">
        <v>14</v>
      </c>
      <c r="L1426" s="165" t="s">
        <v>689</v>
      </c>
    </row>
    <row r="1427" spans="2:12" ht="102">
      <c r="B1427" s="89">
        <v>30111601</v>
      </c>
      <c r="C1427" s="76" t="s">
        <v>2248</v>
      </c>
      <c r="D1427" s="51" t="s">
        <v>19</v>
      </c>
      <c r="E1427" s="94" t="s">
        <v>1106</v>
      </c>
      <c r="F1427" s="36" t="s">
        <v>1099</v>
      </c>
      <c r="G1427" s="36" t="s">
        <v>969</v>
      </c>
      <c r="H1427" s="217">
        <v>78000000</v>
      </c>
      <c r="I1427" s="209">
        <v>78000000</v>
      </c>
      <c r="J1427" s="87" t="s">
        <v>50</v>
      </c>
      <c r="K1427" s="82" t="s">
        <v>14</v>
      </c>
      <c r="L1427" s="165" t="s">
        <v>689</v>
      </c>
    </row>
    <row r="1428" spans="2:12" ht="102">
      <c r="B1428" s="89">
        <v>30111601</v>
      </c>
      <c r="C1428" s="76" t="s">
        <v>2249</v>
      </c>
      <c r="D1428" s="51" t="s">
        <v>19</v>
      </c>
      <c r="E1428" s="94" t="s">
        <v>1106</v>
      </c>
      <c r="F1428" s="36" t="s">
        <v>1099</v>
      </c>
      <c r="G1428" s="36" t="s">
        <v>969</v>
      </c>
      <c r="H1428" s="217">
        <v>187726500</v>
      </c>
      <c r="I1428" s="209">
        <v>187726500</v>
      </c>
      <c r="J1428" s="87" t="s">
        <v>50</v>
      </c>
      <c r="K1428" s="82" t="s">
        <v>14</v>
      </c>
      <c r="L1428" s="165" t="s">
        <v>689</v>
      </c>
    </row>
    <row r="1429" spans="2:12" ht="102">
      <c r="B1429" s="89">
        <v>30111601</v>
      </c>
      <c r="C1429" s="76" t="s">
        <v>2250</v>
      </c>
      <c r="D1429" s="51" t="s">
        <v>19</v>
      </c>
      <c r="E1429" s="94" t="s">
        <v>1106</v>
      </c>
      <c r="F1429" s="36" t="s">
        <v>1099</v>
      </c>
      <c r="G1429" s="36" t="s">
        <v>969</v>
      </c>
      <c r="H1429" s="217">
        <v>134550000</v>
      </c>
      <c r="I1429" s="209">
        <v>134550000</v>
      </c>
      <c r="J1429" s="87" t="s">
        <v>50</v>
      </c>
      <c r="K1429" s="82" t="s">
        <v>14</v>
      </c>
      <c r="L1429" s="165" t="s">
        <v>689</v>
      </c>
    </row>
    <row r="1430" spans="2:12" ht="102">
      <c r="B1430" s="89">
        <v>30111601</v>
      </c>
      <c r="C1430" s="76" t="s">
        <v>2251</v>
      </c>
      <c r="D1430" s="51" t="s">
        <v>19</v>
      </c>
      <c r="E1430" s="94" t="s">
        <v>1106</v>
      </c>
      <c r="F1430" s="36" t="s">
        <v>1099</v>
      </c>
      <c r="G1430" s="36" t="s">
        <v>969</v>
      </c>
      <c r="H1430" s="217">
        <v>115050000</v>
      </c>
      <c r="I1430" s="209">
        <v>115050000</v>
      </c>
      <c r="J1430" s="87" t="s">
        <v>50</v>
      </c>
      <c r="K1430" s="82" t="s">
        <v>14</v>
      </c>
      <c r="L1430" s="165" t="s">
        <v>689</v>
      </c>
    </row>
    <row r="1431" spans="2:12" ht="102">
      <c r="B1431" s="89">
        <v>30111601</v>
      </c>
      <c r="C1431" s="76" t="s">
        <v>2252</v>
      </c>
      <c r="D1431" s="51" t="s">
        <v>19</v>
      </c>
      <c r="E1431" s="94" t="s">
        <v>1106</v>
      </c>
      <c r="F1431" s="36" t="s">
        <v>1099</v>
      </c>
      <c r="G1431" s="36" t="s">
        <v>969</v>
      </c>
      <c r="H1431" s="217">
        <v>234000000</v>
      </c>
      <c r="I1431" s="209">
        <v>234000000</v>
      </c>
      <c r="J1431" s="87" t="s">
        <v>50</v>
      </c>
      <c r="K1431" s="82" t="s">
        <v>14</v>
      </c>
      <c r="L1431" s="165" t="s">
        <v>689</v>
      </c>
    </row>
    <row r="1432" spans="2:12" ht="102">
      <c r="B1432" s="89">
        <v>30111601</v>
      </c>
      <c r="C1432" s="76" t="s">
        <v>2253</v>
      </c>
      <c r="D1432" s="51" t="s">
        <v>19</v>
      </c>
      <c r="E1432" s="94" t="s">
        <v>1106</v>
      </c>
      <c r="F1432" s="36" t="s">
        <v>1099</v>
      </c>
      <c r="G1432" s="36" t="s">
        <v>969</v>
      </c>
      <c r="H1432" s="217">
        <v>97500000</v>
      </c>
      <c r="I1432" s="209">
        <v>97500000</v>
      </c>
      <c r="J1432" s="87" t="s">
        <v>50</v>
      </c>
      <c r="K1432" s="82" t="s">
        <v>14</v>
      </c>
      <c r="L1432" s="165" t="s">
        <v>689</v>
      </c>
    </row>
    <row r="1433" spans="2:12" ht="102">
      <c r="B1433" s="89">
        <v>95121900</v>
      </c>
      <c r="C1433" s="165" t="s">
        <v>2254</v>
      </c>
      <c r="D1433" s="51" t="s">
        <v>19</v>
      </c>
      <c r="E1433" s="36" t="s">
        <v>25</v>
      </c>
      <c r="F1433" s="36" t="s">
        <v>127</v>
      </c>
      <c r="G1433" s="36" t="s">
        <v>1139</v>
      </c>
      <c r="H1433" s="217">
        <v>2173658565</v>
      </c>
      <c r="I1433" s="217">
        <v>2173658565</v>
      </c>
      <c r="J1433" s="36" t="s">
        <v>50</v>
      </c>
      <c r="K1433" s="82" t="s">
        <v>14</v>
      </c>
      <c r="L1433" s="76" t="s">
        <v>689</v>
      </c>
    </row>
    <row r="1434" spans="2:12" ht="102">
      <c r="B1434" s="89">
        <v>81101500</v>
      </c>
      <c r="C1434" s="165" t="s">
        <v>1140</v>
      </c>
      <c r="D1434" s="51" t="s">
        <v>19</v>
      </c>
      <c r="E1434" s="36" t="s">
        <v>35</v>
      </c>
      <c r="F1434" s="36" t="s">
        <v>252</v>
      </c>
      <c r="G1434" s="36" t="s">
        <v>1139</v>
      </c>
      <c r="H1434" s="217">
        <v>232212164</v>
      </c>
      <c r="I1434" s="217">
        <v>232212164</v>
      </c>
      <c r="J1434" s="36" t="s">
        <v>50</v>
      </c>
      <c r="K1434" s="82" t="s">
        <v>14</v>
      </c>
      <c r="L1434" s="76" t="s">
        <v>689</v>
      </c>
    </row>
    <row r="1435" spans="2:12" ht="102">
      <c r="B1435" s="89">
        <v>80111614</v>
      </c>
      <c r="C1435" s="165" t="s">
        <v>2255</v>
      </c>
      <c r="D1435" s="51" t="s">
        <v>539</v>
      </c>
      <c r="E1435" s="36" t="s">
        <v>11</v>
      </c>
      <c r="F1435" s="36" t="s">
        <v>31</v>
      </c>
      <c r="G1435" s="36" t="s">
        <v>2256</v>
      </c>
      <c r="H1435" s="217">
        <v>73571052</v>
      </c>
      <c r="I1435" s="217">
        <v>68743152</v>
      </c>
      <c r="J1435" s="36" t="s">
        <v>50</v>
      </c>
      <c r="K1435" s="82" t="s">
        <v>14</v>
      </c>
      <c r="L1435" s="76" t="s">
        <v>689</v>
      </c>
    </row>
    <row r="1436" spans="2:12" ht="102">
      <c r="B1436" s="89">
        <v>80111617</v>
      </c>
      <c r="C1436" s="165" t="s">
        <v>2257</v>
      </c>
      <c r="D1436" s="51" t="s">
        <v>1085</v>
      </c>
      <c r="E1436" s="36" t="s">
        <v>35</v>
      </c>
      <c r="F1436" s="36" t="s">
        <v>252</v>
      </c>
      <c r="G1436" s="98" t="s">
        <v>2258</v>
      </c>
      <c r="H1436" s="211">
        <v>58060071</v>
      </c>
      <c r="I1436" s="211">
        <v>58060071</v>
      </c>
      <c r="J1436" s="36" t="s">
        <v>50</v>
      </c>
      <c r="K1436" s="82" t="s">
        <v>14</v>
      </c>
      <c r="L1436" s="76" t="s">
        <v>689</v>
      </c>
    </row>
    <row r="1437" spans="2:12" ht="102">
      <c r="B1437" s="89">
        <v>80111617</v>
      </c>
      <c r="C1437" s="165" t="s">
        <v>2259</v>
      </c>
      <c r="D1437" s="51" t="s">
        <v>1085</v>
      </c>
      <c r="E1437" s="36" t="s">
        <v>35</v>
      </c>
      <c r="F1437" s="36" t="s">
        <v>252</v>
      </c>
      <c r="G1437" s="98" t="s">
        <v>2258</v>
      </c>
      <c r="H1437" s="211">
        <v>49814813</v>
      </c>
      <c r="I1437" s="211">
        <v>49814813</v>
      </c>
      <c r="J1437" s="36" t="s">
        <v>50</v>
      </c>
      <c r="K1437" s="82" t="s">
        <v>14</v>
      </c>
      <c r="L1437" s="76" t="s">
        <v>689</v>
      </c>
    </row>
    <row r="1438" spans="2:12" ht="102">
      <c r="B1438" s="89">
        <v>80111617</v>
      </c>
      <c r="C1438" s="165" t="s">
        <v>2260</v>
      </c>
      <c r="D1438" s="51" t="s">
        <v>2133</v>
      </c>
      <c r="E1438" s="36" t="s">
        <v>35</v>
      </c>
      <c r="F1438" s="36" t="s">
        <v>252</v>
      </c>
      <c r="G1438" s="98" t="s">
        <v>2261</v>
      </c>
      <c r="H1438" s="217">
        <v>74213247</v>
      </c>
      <c r="I1438" s="217">
        <v>74213247</v>
      </c>
      <c r="J1438" s="36" t="s">
        <v>50</v>
      </c>
      <c r="K1438" s="82" t="s">
        <v>14</v>
      </c>
      <c r="L1438" s="76" t="s">
        <v>689</v>
      </c>
    </row>
    <row r="1439" spans="2:12" ht="102">
      <c r="B1439" s="89">
        <v>80111617</v>
      </c>
      <c r="C1439" s="165" t="s">
        <v>2262</v>
      </c>
      <c r="D1439" s="51" t="s">
        <v>2133</v>
      </c>
      <c r="E1439" s="36" t="s">
        <v>35</v>
      </c>
      <c r="F1439" s="36" t="s">
        <v>252</v>
      </c>
      <c r="G1439" s="98" t="s">
        <v>2261</v>
      </c>
      <c r="H1439" s="217">
        <v>68743152</v>
      </c>
      <c r="I1439" s="217">
        <v>68743152</v>
      </c>
      <c r="J1439" s="36" t="s">
        <v>50</v>
      </c>
      <c r="K1439" s="82" t="s">
        <v>14</v>
      </c>
      <c r="L1439" s="76" t="s">
        <v>689</v>
      </c>
    </row>
    <row r="1440" spans="2:12" ht="102">
      <c r="B1440" s="89">
        <v>81101500</v>
      </c>
      <c r="C1440" s="165" t="s">
        <v>2263</v>
      </c>
      <c r="D1440" s="51" t="s">
        <v>539</v>
      </c>
      <c r="E1440" s="36" t="s">
        <v>11</v>
      </c>
      <c r="F1440" s="36" t="s">
        <v>1099</v>
      </c>
      <c r="G1440" s="36" t="s">
        <v>969</v>
      </c>
      <c r="H1440" s="217">
        <v>142358943</v>
      </c>
      <c r="I1440" s="217">
        <v>49981366</v>
      </c>
      <c r="J1440" s="36" t="s">
        <v>50</v>
      </c>
      <c r="K1440" s="82" t="s">
        <v>14</v>
      </c>
      <c r="L1440" s="76" t="s">
        <v>689</v>
      </c>
    </row>
    <row r="1441" spans="2:12" ht="102">
      <c r="B1441" s="89">
        <v>80111618</v>
      </c>
      <c r="C1441" s="165" t="s">
        <v>2264</v>
      </c>
      <c r="D1441" s="51" t="s">
        <v>539</v>
      </c>
      <c r="E1441" s="36" t="s">
        <v>11</v>
      </c>
      <c r="F1441" s="36" t="s">
        <v>31</v>
      </c>
      <c r="G1441" s="36" t="s">
        <v>2256</v>
      </c>
      <c r="H1441" s="217">
        <v>742013247</v>
      </c>
      <c r="I1441" s="217">
        <v>742013247</v>
      </c>
      <c r="J1441" s="36" t="s">
        <v>50</v>
      </c>
      <c r="K1441" s="82" t="s">
        <v>14</v>
      </c>
      <c r="L1441" s="76" t="s">
        <v>689</v>
      </c>
    </row>
    <row r="1442" spans="2:12" ht="102">
      <c r="B1442" s="89">
        <v>80111618</v>
      </c>
      <c r="C1442" s="165" t="s">
        <v>2264</v>
      </c>
      <c r="D1442" s="51" t="s">
        <v>539</v>
      </c>
      <c r="E1442" s="36" t="s">
        <v>11</v>
      </c>
      <c r="F1442" s="36" t="s">
        <v>31</v>
      </c>
      <c r="G1442" s="36" t="s">
        <v>2256</v>
      </c>
      <c r="H1442" s="217">
        <v>82225543</v>
      </c>
      <c r="I1442" s="217">
        <v>82225543</v>
      </c>
      <c r="J1442" s="36" t="s">
        <v>50</v>
      </c>
      <c r="K1442" s="82" t="s">
        <v>14</v>
      </c>
      <c r="L1442" s="76" t="s">
        <v>689</v>
      </c>
    </row>
    <row r="1443" spans="2:12" ht="102">
      <c r="B1443" s="89">
        <v>80111618</v>
      </c>
      <c r="C1443" s="165" t="s">
        <v>2264</v>
      </c>
      <c r="D1443" s="51" t="s">
        <v>539</v>
      </c>
      <c r="E1443" s="36" t="s">
        <v>35</v>
      </c>
      <c r="F1443" s="36" t="s">
        <v>31</v>
      </c>
      <c r="G1443" s="36" t="s">
        <v>2265</v>
      </c>
      <c r="H1443" s="217">
        <v>58060071</v>
      </c>
      <c r="I1443" s="217">
        <v>58060071</v>
      </c>
      <c r="J1443" s="36" t="s">
        <v>50</v>
      </c>
      <c r="K1443" s="82" t="s">
        <v>14</v>
      </c>
      <c r="L1443" s="76" t="s">
        <v>689</v>
      </c>
    </row>
    <row r="1444" spans="2:12" ht="102">
      <c r="B1444" s="89">
        <v>80111617</v>
      </c>
      <c r="C1444" s="165" t="s">
        <v>2266</v>
      </c>
      <c r="D1444" s="51" t="s">
        <v>539</v>
      </c>
      <c r="E1444" s="36" t="s">
        <v>11</v>
      </c>
      <c r="F1444" s="36" t="s">
        <v>31</v>
      </c>
      <c r="G1444" s="36" t="s">
        <v>2256</v>
      </c>
      <c r="H1444" s="217">
        <v>53406383</v>
      </c>
      <c r="I1444" s="217">
        <v>53406383</v>
      </c>
      <c r="J1444" s="36" t="s">
        <v>50</v>
      </c>
      <c r="K1444" s="82" t="s">
        <v>14</v>
      </c>
      <c r="L1444" s="76" t="s">
        <v>689</v>
      </c>
    </row>
    <row r="1445" spans="2:12" ht="102">
      <c r="B1445" s="89">
        <v>80111617</v>
      </c>
      <c r="C1445" s="165" t="s">
        <v>2266</v>
      </c>
      <c r="D1445" s="51" t="s">
        <v>539</v>
      </c>
      <c r="E1445" s="36" t="s">
        <v>11</v>
      </c>
      <c r="F1445" s="36" t="s">
        <v>31</v>
      </c>
      <c r="G1445" s="36" t="s">
        <v>2256</v>
      </c>
      <c r="H1445" s="217">
        <v>37597898</v>
      </c>
      <c r="I1445" s="217">
        <v>37597898</v>
      </c>
      <c r="J1445" s="36" t="s">
        <v>50</v>
      </c>
      <c r="K1445" s="82" t="s">
        <v>14</v>
      </c>
      <c r="L1445" s="76" t="s">
        <v>689</v>
      </c>
    </row>
    <row r="1446" spans="2:12" ht="102">
      <c r="B1446" s="89">
        <v>80111617</v>
      </c>
      <c r="C1446" s="165" t="s">
        <v>2266</v>
      </c>
      <c r="D1446" s="51" t="s">
        <v>539</v>
      </c>
      <c r="E1446" s="36" t="s">
        <v>11</v>
      </c>
      <c r="F1446" s="36" t="s">
        <v>31</v>
      </c>
      <c r="G1446" s="36" t="s">
        <v>2256</v>
      </c>
      <c r="H1446" s="217">
        <v>28610073</v>
      </c>
      <c r="I1446" s="217">
        <v>28610073</v>
      </c>
      <c r="J1446" s="36" t="s">
        <v>50</v>
      </c>
      <c r="K1446" s="82" t="s">
        <v>14</v>
      </c>
      <c r="L1446" s="76" t="s">
        <v>689</v>
      </c>
    </row>
    <row r="1447" spans="2:12" ht="102">
      <c r="B1447" s="89">
        <v>80111617</v>
      </c>
      <c r="C1447" s="165" t="s">
        <v>2267</v>
      </c>
      <c r="D1447" s="51" t="s">
        <v>539</v>
      </c>
      <c r="E1447" s="36" t="s">
        <v>11</v>
      </c>
      <c r="F1447" s="36" t="s">
        <v>31</v>
      </c>
      <c r="G1447" s="36" t="s">
        <v>2256</v>
      </c>
      <c r="H1447" s="217">
        <v>40778483</v>
      </c>
      <c r="I1447" s="217">
        <v>40778483</v>
      </c>
      <c r="J1447" s="36" t="s">
        <v>50</v>
      </c>
      <c r="K1447" s="82" t="s">
        <v>14</v>
      </c>
      <c r="L1447" s="76" t="s">
        <v>689</v>
      </c>
    </row>
    <row r="1448" spans="2:12" ht="102">
      <c r="B1448" s="89">
        <v>80111600</v>
      </c>
      <c r="C1448" s="165" t="s">
        <v>2268</v>
      </c>
      <c r="D1448" s="51" t="s">
        <v>2133</v>
      </c>
      <c r="E1448" s="36" t="s">
        <v>11</v>
      </c>
      <c r="F1448" s="36" t="s">
        <v>31</v>
      </c>
      <c r="G1448" s="36" t="s">
        <v>969</v>
      </c>
      <c r="H1448" s="217">
        <v>5000000000</v>
      </c>
      <c r="I1448" s="217">
        <v>5000000000</v>
      </c>
      <c r="J1448" s="36" t="s">
        <v>50</v>
      </c>
      <c r="K1448" s="82" t="s">
        <v>14</v>
      </c>
      <c r="L1448" s="76" t="s">
        <v>689</v>
      </c>
    </row>
    <row r="1449" spans="2:12" ht="102">
      <c r="B1449" s="89">
        <v>72141003</v>
      </c>
      <c r="C1449" s="165" t="s">
        <v>2269</v>
      </c>
      <c r="D1449" s="51" t="s">
        <v>539</v>
      </c>
      <c r="E1449" s="36" t="s">
        <v>25</v>
      </c>
      <c r="F1449" s="36" t="s">
        <v>1099</v>
      </c>
      <c r="G1449" s="36" t="s">
        <v>2116</v>
      </c>
      <c r="H1449" s="217">
        <v>500000000</v>
      </c>
      <c r="I1449" s="217">
        <v>500000000</v>
      </c>
      <c r="J1449" s="36" t="s">
        <v>50</v>
      </c>
      <c r="K1449" s="82" t="s">
        <v>14</v>
      </c>
      <c r="L1449" s="76" t="s">
        <v>689</v>
      </c>
    </row>
    <row r="1450" spans="2:12" ht="102">
      <c r="B1450" s="89">
        <v>30111601</v>
      </c>
      <c r="C1450" s="36" t="s">
        <v>2270</v>
      </c>
      <c r="D1450" s="51" t="s">
        <v>1085</v>
      </c>
      <c r="E1450" s="36" t="s">
        <v>25</v>
      </c>
      <c r="F1450" s="36" t="s">
        <v>1099</v>
      </c>
      <c r="G1450" s="36" t="s">
        <v>969</v>
      </c>
      <c r="H1450" s="217">
        <v>58500000</v>
      </c>
      <c r="I1450" s="217">
        <v>58500000</v>
      </c>
      <c r="J1450" s="36" t="s">
        <v>50</v>
      </c>
      <c r="K1450" s="82" t="s">
        <v>14</v>
      </c>
      <c r="L1450" s="76" t="s">
        <v>689</v>
      </c>
    </row>
    <row r="1451" spans="2:12" ht="102">
      <c r="B1451" s="89">
        <v>39111612</v>
      </c>
      <c r="C1451" s="165" t="s">
        <v>2271</v>
      </c>
      <c r="D1451" s="51" t="s">
        <v>1085</v>
      </c>
      <c r="E1451" s="36" t="s">
        <v>41</v>
      </c>
      <c r="F1451" s="36" t="s">
        <v>31</v>
      </c>
      <c r="G1451" s="36" t="s">
        <v>969</v>
      </c>
      <c r="H1451" s="217">
        <v>1852734504</v>
      </c>
      <c r="I1451" s="217">
        <v>1852734504</v>
      </c>
      <c r="J1451" s="36" t="s">
        <v>50</v>
      </c>
      <c r="K1451" s="82" t="s">
        <v>14</v>
      </c>
      <c r="L1451" s="76" t="s">
        <v>689</v>
      </c>
    </row>
    <row r="1452" spans="2:12" ht="102">
      <c r="B1452" s="89" t="s">
        <v>2272</v>
      </c>
      <c r="C1452" s="165" t="s">
        <v>2273</v>
      </c>
      <c r="D1452" s="51" t="s">
        <v>1085</v>
      </c>
      <c r="E1452" s="36" t="s">
        <v>17</v>
      </c>
      <c r="F1452" s="36" t="s">
        <v>31</v>
      </c>
      <c r="G1452" s="36" t="s">
        <v>2274</v>
      </c>
      <c r="H1452" s="217">
        <v>400000000</v>
      </c>
      <c r="I1452" s="217">
        <v>400000000</v>
      </c>
      <c r="J1452" s="36" t="s">
        <v>50</v>
      </c>
      <c r="K1452" s="82" t="s">
        <v>14</v>
      </c>
      <c r="L1452" s="76" t="s">
        <v>689</v>
      </c>
    </row>
    <row r="1453" spans="2:12" ht="102">
      <c r="B1453" s="89">
        <v>72141103</v>
      </c>
      <c r="C1453" s="165" t="s">
        <v>2275</v>
      </c>
      <c r="D1453" s="51" t="s">
        <v>324</v>
      </c>
      <c r="E1453" s="36" t="s">
        <v>20</v>
      </c>
      <c r="F1453" s="36" t="s">
        <v>2276</v>
      </c>
      <c r="G1453" s="36" t="s">
        <v>969</v>
      </c>
      <c r="H1453" s="217">
        <v>909151007</v>
      </c>
      <c r="I1453" s="217">
        <v>909151007</v>
      </c>
      <c r="J1453" s="36" t="s">
        <v>50</v>
      </c>
      <c r="K1453" s="82" t="s">
        <v>14</v>
      </c>
      <c r="L1453" s="76" t="s">
        <v>689</v>
      </c>
    </row>
    <row r="1454" spans="2:12" ht="102">
      <c r="B1454" s="89">
        <v>72141103</v>
      </c>
      <c r="C1454" s="165" t="s">
        <v>2277</v>
      </c>
      <c r="D1454" s="51" t="s">
        <v>324</v>
      </c>
      <c r="E1454" s="36" t="s">
        <v>17</v>
      </c>
      <c r="F1454" s="36" t="s">
        <v>2278</v>
      </c>
      <c r="G1454" s="36" t="s">
        <v>969</v>
      </c>
      <c r="H1454" s="217">
        <v>153062754</v>
      </c>
      <c r="I1454" s="217">
        <v>153062754</v>
      </c>
      <c r="J1454" s="36" t="s">
        <v>50</v>
      </c>
      <c r="K1454" s="82" t="s">
        <v>14</v>
      </c>
      <c r="L1454" s="76" t="s">
        <v>689</v>
      </c>
    </row>
    <row r="1455" spans="2:12" ht="102">
      <c r="B1455" s="89">
        <v>72141104</v>
      </c>
      <c r="C1455" s="165" t="s">
        <v>2279</v>
      </c>
      <c r="D1455" s="51" t="s">
        <v>1085</v>
      </c>
      <c r="E1455" s="36" t="s">
        <v>25</v>
      </c>
      <c r="F1455" s="36" t="s">
        <v>1099</v>
      </c>
      <c r="G1455" s="36" t="s">
        <v>2280</v>
      </c>
      <c r="H1455" s="217">
        <v>262700000</v>
      </c>
      <c r="I1455" s="217">
        <v>262700000</v>
      </c>
      <c r="J1455" s="36" t="s">
        <v>50</v>
      </c>
      <c r="K1455" s="82" t="s">
        <v>14</v>
      </c>
      <c r="L1455" s="76" t="s">
        <v>689</v>
      </c>
    </row>
    <row r="1456" spans="2:12" ht="102">
      <c r="B1456" s="89">
        <v>72141000</v>
      </c>
      <c r="C1456" s="165" t="s">
        <v>2281</v>
      </c>
      <c r="D1456" s="51" t="s">
        <v>539</v>
      </c>
      <c r="E1456" s="36" t="s">
        <v>2282</v>
      </c>
      <c r="F1456" s="36" t="s">
        <v>1099</v>
      </c>
      <c r="G1456" s="36" t="s">
        <v>2280</v>
      </c>
      <c r="H1456" s="217">
        <v>0</v>
      </c>
      <c r="I1456" s="217">
        <v>0</v>
      </c>
      <c r="J1456" s="36" t="s">
        <v>50</v>
      </c>
      <c r="K1456" s="82" t="s">
        <v>14</v>
      </c>
      <c r="L1456" s="76" t="s">
        <v>689</v>
      </c>
    </row>
    <row r="1457" spans="2:12" ht="102">
      <c r="B1457" s="89">
        <v>72141003</v>
      </c>
      <c r="C1457" s="165" t="s">
        <v>2283</v>
      </c>
      <c r="D1457" s="51" t="s">
        <v>259</v>
      </c>
      <c r="E1457" s="36" t="s">
        <v>114</v>
      </c>
      <c r="F1457" s="36" t="s">
        <v>31</v>
      </c>
      <c r="G1457" s="36" t="s">
        <v>969</v>
      </c>
      <c r="H1457" s="217">
        <v>870546824</v>
      </c>
      <c r="I1457" s="217">
        <v>855546824</v>
      </c>
      <c r="J1457" s="36" t="s">
        <v>50</v>
      </c>
      <c r="K1457" s="82" t="s">
        <v>14</v>
      </c>
      <c r="L1457" s="76" t="s">
        <v>689</v>
      </c>
    </row>
    <row r="1458" spans="2:12" ht="102">
      <c r="B1458" s="89">
        <v>72141003</v>
      </c>
      <c r="C1458" s="168" t="s">
        <v>2284</v>
      </c>
      <c r="D1458" s="51" t="s">
        <v>324</v>
      </c>
      <c r="E1458" s="36" t="s">
        <v>2059</v>
      </c>
      <c r="F1458" s="36" t="s">
        <v>1099</v>
      </c>
      <c r="G1458" s="36" t="s">
        <v>701</v>
      </c>
      <c r="H1458" s="217">
        <v>3000000000</v>
      </c>
      <c r="I1458" s="217">
        <v>3000000000</v>
      </c>
      <c r="J1458" s="36" t="s">
        <v>50</v>
      </c>
      <c r="K1458" s="82" t="s">
        <v>14</v>
      </c>
      <c r="L1458" s="76" t="s">
        <v>689</v>
      </c>
    </row>
    <row r="1459" spans="2:12" ht="102">
      <c r="B1459" s="89">
        <v>72141107</v>
      </c>
      <c r="C1459" s="165" t="s">
        <v>2285</v>
      </c>
      <c r="D1459" s="51" t="s">
        <v>1085</v>
      </c>
      <c r="E1459" s="36" t="s">
        <v>17</v>
      </c>
      <c r="F1459" s="36" t="s">
        <v>1099</v>
      </c>
      <c r="G1459" s="36" t="s">
        <v>2286</v>
      </c>
      <c r="H1459" s="217">
        <v>180000000</v>
      </c>
      <c r="I1459" s="217">
        <v>180000000</v>
      </c>
      <c r="J1459" s="36" t="s">
        <v>50</v>
      </c>
      <c r="K1459" s="82" t="s">
        <v>14</v>
      </c>
      <c r="L1459" s="76" t="s">
        <v>689</v>
      </c>
    </row>
    <row r="1460" spans="2:12" ht="102">
      <c r="B1460" s="89">
        <v>72141003</v>
      </c>
      <c r="C1460" s="171" t="s">
        <v>2287</v>
      </c>
      <c r="D1460" s="51" t="s">
        <v>324</v>
      </c>
      <c r="E1460" s="36" t="s">
        <v>25</v>
      </c>
      <c r="F1460" s="36" t="s">
        <v>1099</v>
      </c>
      <c r="G1460" s="36" t="s">
        <v>969</v>
      </c>
      <c r="H1460" s="217">
        <v>500000000</v>
      </c>
      <c r="I1460" s="217">
        <v>499997333</v>
      </c>
      <c r="J1460" s="36" t="s">
        <v>50</v>
      </c>
      <c r="K1460" s="82" t="s">
        <v>14</v>
      </c>
      <c r="L1460" s="76" t="s">
        <v>689</v>
      </c>
    </row>
    <row r="1461" spans="2:12" ht="102">
      <c r="B1461" s="89">
        <v>72141003</v>
      </c>
      <c r="C1461" s="36" t="s">
        <v>2288</v>
      </c>
      <c r="D1461" s="51" t="s">
        <v>324</v>
      </c>
      <c r="E1461" s="36" t="s">
        <v>2059</v>
      </c>
      <c r="F1461" s="36" t="s">
        <v>1099</v>
      </c>
      <c r="G1461" s="36" t="s">
        <v>2289</v>
      </c>
      <c r="H1461" s="217">
        <v>100000000</v>
      </c>
      <c r="I1461" s="217">
        <v>99999765</v>
      </c>
      <c r="J1461" s="36" t="s">
        <v>50</v>
      </c>
      <c r="K1461" s="82" t="s">
        <v>14</v>
      </c>
      <c r="L1461" s="76" t="s">
        <v>689</v>
      </c>
    </row>
    <row r="1462" spans="2:12" ht="102">
      <c r="B1462" s="89">
        <v>72141103</v>
      </c>
      <c r="C1462" s="168" t="s">
        <v>2290</v>
      </c>
      <c r="D1462" s="51" t="s">
        <v>324</v>
      </c>
      <c r="E1462" s="36" t="s">
        <v>25</v>
      </c>
      <c r="F1462" s="36" t="s">
        <v>1099</v>
      </c>
      <c r="G1462" s="36" t="s">
        <v>2291</v>
      </c>
      <c r="H1462" s="217">
        <v>2500000000</v>
      </c>
      <c r="I1462" s="217">
        <v>2500000000</v>
      </c>
      <c r="J1462" s="36" t="s">
        <v>50</v>
      </c>
      <c r="K1462" s="82" t="s">
        <v>14</v>
      </c>
      <c r="L1462" s="76" t="s">
        <v>689</v>
      </c>
    </row>
    <row r="1463" spans="2:12" ht="102">
      <c r="B1463" s="89">
        <v>56121000</v>
      </c>
      <c r="C1463" s="172" t="s">
        <v>2292</v>
      </c>
      <c r="D1463" s="51" t="s">
        <v>324</v>
      </c>
      <c r="E1463" s="36" t="s">
        <v>25</v>
      </c>
      <c r="F1463" s="36" t="s">
        <v>1099</v>
      </c>
      <c r="G1463" s="36" t="s">
        <v>2293</v>
      </c>
      <c r="H1463" s="217">
        <v>390000000</v>
      </c>
      <c r="I1463" s="217">
        <v>390000000</v>
      </c>
      <c r="J1463" s="36" t="s">
        <v>50</v>
      </c>
      <c r="K1463" s="82" t="s">
        <v>14</v>
      </c>
      <c r="L1463" s="76" t="s">
        <v>689</v>
      </c>
    </row>
    <row r="1464" spans="2:12" ht="102">
      <c r="B1464" s="99">
        <v>30111601</v>
      </c>
      <c r="C1464" s="172" t="s">
        <v>2294</v>
      </c>
      <c r="D1464" s="51" t="s">
        <v>324</v>
      </c>
      <c r="E1464" s="36" t="s">
        <v>41</v>
      </c>
      <c r="F1464" s="36" t="s">
        <v>1099</v>
      </c>
      <c r="G1464" s="36" t="s">
        <v>2295</v>
      </c>
      <c r="H1464" s="211">
        <v>19500000</v>
      </c>
      <c r="I1464" s="217">
        <v>19500000</v>
      </c>
      <c r="J1464" s="36" t="s">
        <v>50</v>
      </c>
      <c r="K1464" s="82" t="s">
        <v>14</v>
      </c>
      <c r="L1464" s="76" t="s">
        <v>689</v>
      </c>
    </row>
    <row r="1465" spans="2:12" ht="102">
      <c r="B1465" s="99">
        <v>30111601</v>
      </c>
      <c r="C1465" s="168" t="s">
        <v>2296</v>
      </c>
      <c r="D1465" s="51" t="s">
        <v>324</v>
      </c>
      <c r="E1465" s="36" t="s">
        <v>41</v>
      </c>
      <c r="F1465" s="36" t="s">
        <v>1099</v>
      </c>
      <c r="G1465" s="36" t="s">
        <v>2295</v>
      </c>
      <c r="H1465" s="100">
        <v>56550000</v>
      </c>
      <c r="I1465" s="217">
        <v>56550000</v>
      </c>
      <c r="J1465" s="36" t="s">
        <v>50</v>
      </c>
      <c r="K1465" s="82" t="s">
        <v>14</v>
      </c>
      <c r="L1465" s="76" t="s">
        <v>689</v>
      </c>
    </row>
    <row r="1466" spans="2:12" ht="102">
      <c r="B1466" s="99">
        <v>30111601</v>
      </c>
      <c r="C1466" s="168" t="s">
        <v>2297</v>
      </c>
      <c r="D1466" s="51" t="s">
        <v>324</v>
      </c>
      <c r="E1466" s="36" t="s">
        <v>41</v>
      </c>
      <c r="F1466" s="36" t="s">
        <v>1099</v>
      </c>
      <c r="G1466" s="36" t="s">
        <v>2295</v>
      </c>
      <c r="H1466" s="100">
        <v>39000000</v>
      </c>
      <c r="I1466" s="217">
        <v>39000000</v>
      </c>
      <c r="J1466" s="36" t="s">
        <v>50</v>
      </c>
      <c r="K1466" s="82" t="s">
        <v>14</v>
      </c>
      <c r="L1466" s="76" t="s">
        <v>689</v>
      </c>
    </row>
    <row r="1467" spans="2:12" ht="102">
      <c r="B1467" s="89">
        <v>55121900</v>
      </c>
      <c r="C1467" s="168" t="s">
        <v>2298</v>
      </c>
      <c r="D1467" s="51" t="s">
        <v>324</v>
      </c>
      <c r="E1467" s="36" t="s">
        <v>2299</v>
      </c>
      <c r="F1467" s="36" t="s">
        <v>24</v>
      </c>
      <c r="G1467" s="36" t="s">
        <v>2300</v>
      </c>
      <c r="H1467" s="100">
        <v>64435000</v>
      </c>
      <c r="I1467" s="217">
        <v>64435000</v>
      </c>
      <c r="J1467" s="36" t="s">
        <v>50</v>
      </c>
      <c r="K1467" s="82" t="s">
        <v>14</v>
      </c>
      <c r="L1467" s="76" t="s">
        <v>689</v>
      </c>
    </row>
    <row r="1468" spans="2:12" ht="102">
      <c r="B1468" s="89">
        <v>95111612</v>
      </c>
      <c r="C1468" s="168" t="s">
        <v>2301</v>
      </c>
      <c r="D1468" s="51" t="s">
        <v>267</v>
      </c>
      <c r="E1468" s="36" t="s">
        <v>43</v>
      </c>
      <c r="F1468" s="36" t="s">
        <v>1099</v>
      </c>
      <c r="G1468" s="36" t="s">
        <v>2302</v>
      </c>
      <c r="H1468" s="100">
        <v>19499827</v>
      </c>
      <c r="I1468" s="100">
        <v>19499827</v>
      </c>
      <c r="J1468" s="36" t="s">
        <v>50</v>
      </c>
      <c r="K1468" s="82" t="s">
        <v>14</v>
      </c>
      <c r="L1468" s="76" t="s">
        <v>689</v>
      </c>
    </row>
    <row r="1469" spans="2:12" ht="102">
      <c r="B1469" s="89">
        <v>95111612</v>
      </c>
      <c r="C1469" s="168" t="s">
        <v>2303</v>
      </c>
      <c r="D1469" s="51" t="s">
        <v>267</v>
      </c>
      <c r="E1469" s="36" t="s">
        <v>43</v>
      </c>
      <c r="F1469" s="36" t="s">
        <v>1099</v>
      </c>
      <c r="G1469" s="36" t="s">
        <v>2302</v>
      </c>
      <c r="H1469" s="100">
        <v>9507606</v>
      </c>
      <c r="I1469" s="100">
        <v>9507606</v>
      </c>
      <c r="J1469" s="36" t="s">
        <v>50</v>
      </c>
      <c r="K1469" s="82" t="s">
        <v>14</v>
      </c>
      <c r="L1469" s="76" t="s">
        <v>689</v>
      </c>
    </row>
    <row r="1470" spans="2:12" ht="102">
      <c r="B1470" s="89">
        <v>30111601</v>
      </c>
      <c r="C1470" s="165" t="s">
        <v>2304</v>
      </c>
      <c r="D1470" s="51" t="s">
        <v>324</v>
      </c>
      <c r="E1470" s="36" t="s">
        <v>41</v>
      </c>
      <c r="F1470" s="36" t="s">
        <v>1099</v>
      </c>
      <c r="G1470" s="36" t="s">
        <v>2305</v>
      </c>
      <c r="H1470" s="217">
        <v>20182500</v>
      </c>
      <c r="I1470" s="217">
        <v>20182500</v>
      </c>
      <c r="J1470" s="36" t="s">
        <v>50</v>
      </c>
      <c r="K1470" s="82" t="s">
        <v>14</v>
      </c>
      <c r="L1470" s="76" t="s">
        <v>689</v>
      </c>
    </row>
    <row r="1471" spans="2:12" ht="102">
      <c r="B1471" s="89">
        <v>80111618</v>
      </c>
      <c r="C1471" s="168" t="s">
        <v>1122</v>
      </c>
      <c r="D1471" s="51" t="s">
        <v>324</v>
      </c>
      <c r="E1471" s="36" t="s">
        <v>41</v>
      </c>
      <c r="F1471" s="36" t="s">
        <v>1099</v>
      </c>
      <c r="G1471" s="36" t="s">
        <v>2305</v>
      </c>
      <c r="H1471" s="217">
        <v>78000000</v>
      </c>
      <c r="I1471" s="217">
        <v>78000000</v>
      </c>
      <c r="J1471" s="36" t="s">
        <v>50</v>
      </c>
      <c r="K1471" s="82" t="s">
        <v>14</v>
      </c>
      <c r="L1471" s="76" t="s">
        <v>689</v>
      </c>
    </row>
    <row r="1472" spans="2:12" ht="140.25">
      <c r="B1472" s="89">
        <v>72141003</v>
      </c>
      <c r="C1472" s="165" t="s">
        <v>2306</v>
      </c>
      <c r="D1472" s="51" t="s">
        <v>324</v>
      </c>
      <c r="E1472" s="36" t="s">
        <v>2307</v>
      </c>
      <c r="F1472" s="36" t="s">
        <v>1099</v>
      </c>
      <c r="G1472" s="36" t="s">
        <v>22</v>
      </c>
      <c r="H1472" s="217" t="s">
        <v>22</v>
      </c>
      <c r="I1472" s="217" t="s">
        <v>22</v>
      </c>
      <c r="J1472" s="36" t="s">
        <v>50</v>
      </c>
      <c r="K1472" s="82" t="s">
        <v>14</v>
      </c>
      <c r="L1472" s="76" t="s">
        <v>689</v>
      </c>
    </row>
    <row r="1473" spans="2:12" ht="114.75">
      <c r="B1473" s="89">
        <v>72141003</v>
      </c>
      <c r="C1473" s="165" t="s">
        <v>2308</v>
      </c>
      <c r="D1473" s="51" t="s">
        <v>324</v>
      </c>
      <c r="E1473" s="36" t="s">
        <v>2307</v>
      </c>
      <c r="F1473" s="36" t="s">
        <v>1099</v>
      </c>
      <c r="G1473" s="36" t="s">
        <v>22</v>
      </c>
      <c r="H1473" s="217" t="s">
        <v>22</v>
      </c>
      <c r="I1473" s="217" t="s">
        <v>22</v>
      </c>
      <c r="J1473" s="36" t="s">
        <v>50</v>
      </c>
      <c r="K1473" s="82" t="s">
        <v>14</v>
      </c>
      <c r="L1473" s="76" t="s">
        <v>689</v>
      </c>
    </row>
    <row r="1474" spans="2:12" ht="178.5">
      <c r="B1474" s="89">
        <v>72141003</v>
      </c>
      <c r="C1474" s="165" t="s">
        <v>2309</v>
      </c>
      <c r="D1474" s="51" t="s">
        <v>324</v>
      </c>
      <c r="E1474" s="36" t="s">
        <v>2307</v>
      </c>
      <c r="F1474" s="36" t="s">
        <v>1099</v>
      </c>
      <c r="G1474" s="36" t="s">
        <v>22</v>
      </c>
      <c r="H1474" s="217" t="s">
        <v>22</v>
      </c>
      <c r="I1474" s="217" t="s">
        <v>22</v>
      </c>
      <c r="J1474" s="36" t="s">
        <v>50</v>
      </c>
      <c r="K1474" s="82" t="s">
        <v>14</v>
      </c>
      <c r="L1474" s="76" t="s">
        <v>689</v>
      </c>
    </row>
    <row r="1475" spans="2:12" ht="102">
      <c r="B1475" s="89">
        <v>30111601</v>
      </c>
      <c r="C1475" s="165" t="s">
        <v>2310</v>
      </c>
      <c r="D1475" s="51" t="s">
        <v>324</v>
      </c>
      <c r="E1475" s="36" t="s">
        <v>2307</v>
      </c>
      <c r="F1475" s="36" t="s">
        <v>1099</v>
      </c>
      <c r="G1475" s="36" t="s">
        <v>22</v>
      </c>
      <c r="H1475" s="217" t="s">
        <v>22</v>
      </c>
      <c r="I1475" s="217" t="s">
        <v>22</v>
      </c>
      <c r="J1475" s="36" t="s">
        <v>50</v>
      </c>
      <c r="K1475" s="82" t="s">
        <v>14</v>
      </c>
      <c r="L1475" s="76" t="s">
        <v>689</v>
      </c>
    </row>
    <row r="1476" spans="2:12" ht="102">
      <c r="B1476" s="89">
        <v>72141003</v>
      </c>
      <c r="C1476" s="165" t="s">
        <v>2311</v>
      </c>
      <c r="D1476" s="51" t="s">
        <v>324</v>
      </c>
      <c r="E1476" s="36" t="s">
        <v>41</v>
      </c>
      <c r="F1476" s="36" t="s">
        <v>1099</v>
      </c>
      <c r="G1476" s="36" t="s">
        <v>969</v>
      </c>
      <c r="H1476" s="217">
        <v>56550000</v>
      </c>
      <c r="I1476" s="217">
        <v>56550000</v>
      </c>
      <c r="J1476" s="36" t="s">
        <v>50</v>
      </c>
      <c r="K1476" s="82" t="s">
        <v>14</v>
      </c>
      <c r="L1476" s="76" t="s">
        <v>689</v>
      </c>
    </row>
    <row r="1477" spans="2:12" ht="90">
      <c r="B1477" s="101">
        <v>80141900</v>
      </c>
      <c r="C1477" s="173" t="s">
        <v>2312</v>
      </c>
      <c r="D1477" s="101" t="s">
        <v>42</v>
      </c>
      <c r="E1477" s="101" t="s">
        <v>25</v>
      </c>
      <c r="F1477" s="101" t="s">
        <v>31</v>
      </c>
      <c r="G1477" s="101" t="s">
        <v>256</v>
      </c>
      <c r="H1477" s="102">
        <v>120000000</v>
      </c>
      <c r="I1477" s="218" t="s">
        <v>14</v>
      </c>
      <c r="J1477" s="103" t="s">
        <v>50</v>
      </c>
      <c r="K1477" s="103" t="s">
        <v>14</v>
      </c>
      <c r="L1477" s="47" t="s">
        <v>2313</v>
      </c>
    </row>
    <row r="1478" spans="2:12" ht="120">
      <c r="B1478" s="101">
        <v>80101600</v>
      </c>
      <c r="C1478" s="173" t="s">
        <v>2314</v>
      </c>
      <c r="D1478" s="104" t="s">
        <v>19</v>
      </c>
      <c r="E1478" s="36" t="s">
        <v>35</v>
      </c>
      <c r="F1478" s="104" t="s">
        <v>257</v>
      </c>
      <c r="G1478" s="101" t="s">
        <v>256</v>
      </c>
      <c r="H1478" s="102">
        <v>220000000</v>
      </c>
      <c r="I1478" s="218" t="s">
        <v>14</v>
      </c>
      <c r="J1478" s="103" t="s">
        <v>50</v>
      </c>
      <c r="K1478" s="103" t="s">
        <v>14</v>
      </c>
      <c r="L1478" s="47" t="s">
        <v>2315</v>
      </c>
    </row>
    <row r="1479" spans="2:12" ht="51">
      <c r="B1479" s="101">
        <v>70141700</v>
      </c>
      <c r="C1479" s="173" t="s">
        <v>2316</v>
      </c>
      <c r="D1479" s="104" t="s">
        <v>259</v>
      </c>
      <c r="E1479" s="36" t="s">
        <v>35</v>
      </c>
      <c r="F1479" s="104" t="s">
        <v>257</v>
      </c>
      <c r="G1479" s="101" t="s">
        <v>256</v>
      </c>
      <c r="H1479" s="102">
        <v>49999996</v>
      </c>
      <c r="I1479" s="218" t="s">
        <v>14</v>
      </c>
      <c r="J1479" s="103" t="s">
        <v>50</v>
      </c>
      <c r="K1479" s="103" t="s">
        <v>14</v>
      </c>
      <c r="L1479" s="47" t="s">
        <v>2317</v>
      </c>
    </row>
    <row r="1480" spans="2:12" ht="51">
      <c r="B1480" s="101">
        <v>70141700</v>
      </c>
      <c r="C1480" s="173" t="s">
        <v>2318</v>
      </c>
      <c r="D1480" s="104" t="s">
        <v>42</v>
      </c>
      <c r="E1480" s="36" t="s">
        <v>17</v>
      </c>
      <c r="F1480" s="104" t="s">
        <v>257</v>
      </c>
      <c r="G1480" s="101" t="s">
        <v>256</v>
      </c>
      <c r="H1480" s="102">
        <v>59220337</v>
      </c>
      <c r="I1480" s="218" t="s">
        <v>14</v>
      </c>
      <c r="J1480" s="103" t="s">
        <v>50</v>
      </c>
      <c r="K1480" s="103" t="s">
        <v>14</v>
      </c>
      <c r="L1480" s="47" t="s">
        <v>2319</v>
      </c>
    </row>
    <row r="1481" spans="2:12" ht="63">
      <c r="B1481" s="101">
        <v>80141600</v>
      </c>
      <c r="C1481" s="173" t="s">
        <v>2320</v>
      </c>
      <c r="D1481" s="104" t="s">
        <v>19</v>
      </c>
      <c r="E1481" s="36" t="s">
        <v>25</v>
      </c>
      <c r="F1481" s="104" t="s">
        <v>214</v>
      </c>
      <c r="G1481" s="101" t="s">
        <v>256</v>
      </c>
      <c r="H1481" s="102">
        <v>46523888</v>
      </c>
      <c r="I1481" s="218" t="s">
        <v>14</v>
      </c>
      <c r="J1481" s="103" t="s">
        <v>50</v>
      </c>
      <c r="K1481" s="103" t="s">
        <v>14</v>
      </c>
      <c r="L1481" s="47" t="s">
        <v>2321</v>
      </c>
    </row>
    <row r="1482" spans="2:12" ht="75">
      <c r="B1482" s="101">
        <v>86111602</v>
      </c>
      <c r="C1482" s="173" t="s">
        <v>2322</v>
      </c>
      <c r="D1482" s="104" t="s">
        <v>19</v>
      </c>
      <c r="E1482" s="36" t="s">
        <v>11</v>
      </c>
      <c r="F1482" s="104" t="s">
        <v>31</v>
      </c>
      <c r="G1482" s="101" t="s">
        <v>256</v>
      </c>
      <c r="H1482" s="102">
        <v>270000000</v>
      </c>
      <c r="I1482" s="218" t="s">
        <v>14</v>
      </c>
      <c r="J1482" s="103" t="s">
        <v>50</v>
      </c>
      <c r="K1482" s="103" t="s">
        <v>14</v>
      </c>
      <c r="L1482" s="47" t="s">
        <v>2323</v>
      </c>
    </row>
    <row r="1483" spans="2:12" ht="51">
      <c r="B1483" s="101">
        <v>86111602</v>
      </c>
      <c r="C1483" s="173" t="s">
        <v>2324</v>
      </c>
      <c r="D1483" s="104" t="s">
        <v>19</v>
      </c>
      <c r="E1483" s="36" t="s">
        <v>25</v>
      </c>
      <c r="F1483" s="104" t="s">
        <v>257</v>
      </c>
      <c r="G1483" s="101" t="s">
        <v>256</v>
      </c>
      <c r="H1483" s="102">
        <v>278000000</v>
      </c>
      <c r="I1483" s="218" t="s">
        <v>14</v>
      </c>
      <c r="J1483" s="103" t="s">
        <v>50</v>
      </c>
      <c r="K1483" s="103" t="s">
        <v>14</v>
      </c>
      <c r="L1483" s="47" t="s">
        <v>2325</v>
      </c>
    </row>
    <row r="1484" spans="2:12" ht="75">
      <c r="B1484" s="101">
        <v>70141800</v>
      </c>
      <c r="C1484" s="173" t="s">
        <v>2326</v>
      </c>
      <c r="D1484" s="104" t="s">
        <v>19</v>
      </c>
      <c r="E1484" s="36" t="s">
        <v>11</v>
      </c>
      <c r="F1484" s="104" t="s">
        <v>257</v>
      </c>
      <c r="G1484" s="101" t="s">
        <v>256</v>
      </c>
      <c r="H1484" s="102">
        <v>167966060</v>
      </c>
      <c r="I1484" s="218" t="s">
        <v>14</v>
      </c>
      <c r="J1484" s="103" t="s">
        <v>50</v>
      </c>
      <c r="K1484" s="103" t="s">
        <v>14</v>
      </c>
      <c r="L1484" s="47" t="s">
        <v>2327</v>
      </c>
    </row>
    <row r="1485" spans="2:12" ht="60">
      <c r="B1485" s="101">
        <v>72102900</v>
      </c>
      <c r="C1485" s="173" t="s">
        <v>2328</v>
      </c>
      <c r="D1485" s="104" t="s">
        <v>19</v>
      </c>
      <c r="E1485" s="36" t="s">
        <v>35</v>
      </c>
      <c r="F1485" s="104" t="s">
        <v>258</v>
      </c>
      <c r="G1485" s="101" t="s">
        <v>256</v>
      </c>
      <c r="H1485" s="102">
        <v>69961247</v>
      </c>
      <c r="I1485" s="218" t="s">
        <v>14</v>
      </c>
      <c r="J1485" s="103" t="s">
        <v>50</v>
      </c>
      <c r="K1485" s="103" t="s">
        <v>14</v>
      </c>
      <c r="L1485" s="47" t="s">
        <v>2329</v>
      </c>
    </row>
    <row r="1486" spans="2:12" ht="51">
      <c r="B1486" s="101">
        <v>72121002</v>
      </c>
      <c r="C1486" s="173" t="s">
        <v>2330</v>
      </c>
      <c r="D1486" s="104" t="s">
        <v>19</v>
      </c>
      <c r="E1486" s="36" t="s">
        <v>35</v>
      </c>
      <c r="F1486" s="104" t="s">
        <v>258</v>
      </c>
      <c r="G1486" s="101" t="s">
        <v>256</v>
      </c>
      <c r="H1486" s="102">
        <v>30000000</v>
      </c>
      <c r="I1486" s="218" t="s">
        <v>14</v>
      </c>
      <c r="J1486" s="103" t="s">
        <v>50</v>
      </c>
      <c r="K1486" s="103" t="s">
        <v>14</v>
      </c>
      <c r="L1486" s="47" t="s">
        <v>2331</v>
      </c>
    </row>
    <row r="1487" spans="1:13" s="34" customFormat="1" ht="51">
      <c r="A1487" s="19"/>
      <c r="B1487" s="101">
        <v>70141700</v>
      </c>
      <c r="C1487" s="173" t="s">
        <v>2332</v>
      </c>
      <c r="D1487" s="104" t="s">
        <v>19</v>
      </c>
      <c r="E1487" s="36" t="s">
        <v>972</v>
      </c>
      <c r="F1487" s="104" t="s">
        <v>258</v>
      </c>
      <c r="G1487" s="101" t="s">
        <v>256</v>
      </c>
      <c r="H1487" s="102">
        <v>79300000</v>
      </c>
      <c r="I1487" s="218" t="s">
        <v>14</v>
      </c>
      <c r="J1487" s="103" t="s">
        <v>50</v>
      </c>
      <c r="K1487" s="103" t="s">
        <v>14</v>
      </c>
      <c r="L1487" s="47" t="s">
        <v>2333</v>
      </c>
      <c r="M1487" s="19"/>
    </row>
    <row r="1488" spans="2:12" ht="51">
      <c r="B1488" s="101">
        <v>70141700</v>
      </c>
      <c r="C1488" s="173" t="s">
        <v>2334</v>
      </c>
      <c r="D1488" s="104" t="s">
        <v>19</v>
      </c>
      <c r="E1488" s="36" t="s">
        <v>11</v>
      </c>
      <c r="F1488" s="104" t="s">
        <v>258</v>
      </c>
      <c r="G1488" s="101" t="s">
        <v>256</v>
      </c>
      <c r="H1488" s="105">
        <v>188699044</v>
      </c>
      <c r="I1488" s="219" t="s">
        <v>14</v>
      </c>
      <c r="J1488" s="106" t="s">
        <v>50</v>
      </c>
      <c r="K1488" s="106" t="s">
        <v>14</v>
      </c>
      <c r="L1488" s="47" t="s">
        <v>2335</v>
      </c>
    </row>
    <row r="1489" spans="2:12" ht="75">
      <c r="B1489" s="101">
        <v>70141700</v>
      </c>
      <c r="C1489" s="173" t="s">
        <v>2336</v>
      </c>
      <c r="D1489" s="104" t="s">
        <v>19</v>
      </c>
      <c r="E1489" s="36" t="s">
        <v>11</v>
      </c>
      <c r="F1489" s="104" t="s">
        <v>258</v>
      </c>
      <c r="G1489" s="101" t="s">
        <v>256</v>
      </c>
      <c r="H1489" s="105">
        <v>0</v>
      </c>
      <c r="I1489" s="219" t="s">
        <v>14</v>
      </c>
      <c r="J1489" s="106" t="s">
        <v>50</v>
      </c>
      <c r="K1489" s="106" t="s">
        <v>14</v>
      </c>
      <c r="L1489" s="47" t="s">
        <v>2337</v>
      </c>
    </row>
    <row r="1490" spans="2:12" ht="76.5">
      <c r="B1490" s="101">
        <v>70141700</v>
      </c>
      <c r="C1490" s="173" t="s">
        <v>2338</v>
      </c>
      <c r="D1490" s="104" t="s">
        <v>259</v>
      </c>
      <c r="E1490" s="36" t="s">
        <v>114</v>
      </c>
      <c r="F1490" s="104" t="s">
        <v>214</v>
      </c>
      <c r="G1490" s="101" t="s">
        <v>256</v>
      </c>
      <c r="H1490" s="102">
        <v>380000000</v>
      </c>
      <c r="I1490" s="218" t="s">
        <v>14</v>
      </c>
      <c r="J1490" s="103" t="s">
        <v>50</v>
      </c>
      <c r="K1490" s="103" t="s">
        <v>14</v>
      </c>
      <c r="L1490" s="47" t="s">
        <v>2339</v>
      </c>
    </row>
    <row r="1491" spans="2:12" ht="76.5">
      <c r="B1491" s="101">
        <v>70141700</v>
      </c>
      <c r="C1491" s="174" t="s">
        <v>2699</v>
      </c>
      <c r="D1491" s="104" t="s">
        <v>259</v>
      </c>
      <c r="E1491" s="36" t="s">
        <v>114</v>
      </c>
      <c r="F1491" s="104" t="s">
        <v>214</v>
      </c>
      <c r="G1491" s="101" t="s">
        <v>2340</v>
      </c>
      <c r="H1491" s="102">
        <v>190000000</v>
      </c>
      <c r="I1491" s="218" t="s">
        <v>14</v>
      </c>
      <c r="J1491" s="103" t="s">
        <v>50</v>
      </c>
      <c r="K1491" s="103" t="s">
        <v>14</v>
      </c>
      <c r="L1491" s="47" t="s">
        <v>2339</v>
      </c>
    </row>
    <row r="1492" spans="2:12" ht="51">
      <c r="B1492" s="101">
        <v>70141500</v>
      </c>
      <c r="C1492" s="173" t="s">
        <v>2341</v>
      </c>
      <c r="D1492" s="104" t="s">
        <v>19</v>
      </c>
      <c r="E1492" s="36" t="s">
        <v>11</v>
      </c>
      <c r="F1492" s="104" t="s">
        <v>258</v>
      </c>
      <c r="G1492" s="101" t="s">
        <v>256</v>
      </c>
      <c r="H1492" s="102">
        <v>382999177</v>
      </c>
      <c r="I1492" s="218" t="s">
        <v>14</v>
      </c>
      <c r="J1492" s="103" t="s">
        <v>50</v>
      </c>
      <c r="K1492" s="103" t="s">
        <v>14</v>
      </c>
      <c r="L1492" s="47" t="s">
        <v>2342</v>
      </c>
    </row>
    <row r="1493" spans="2:12" ht="51">
      <c r="B1493" s="101">
        <v>70141800</v>
      </c>
      <c r="C1493" s="173" t="s">
        <v>2343</v>
      </c>
      <c r="D1493" s="104" t="s">
        <v>19</v>
      </c>
      <c r="E1493" s="36" t="s">
        <v>11</v>
      </c>
      <c r="F1493" s="104" t="s">
        <v>258</v>
      </c>
      <c r="G1493" s="101" t="s">
        <v>256</v>
      </c>
      <c r="H1493" s="102">
        <v>399612264</v>
      </c>
      <c r="I1493" s="218" t="s">
        <v>14</v>
      </c>
      <c r="J1493" s="103" t="s">
        <v>50</v>
      </c>
      <c r="K1493" s="103" t="s">
        <v>14</v>
      </c>
      <c r="L1493" s="47" t="s">
        <v>2344</v>
      </c>
    </row>
    <row r="1494" spans="2:12" ht="90">
      <c r="B1494" s="101">
        <v>72102900</v>
      </c>
      <c r="C1494" s="173" t="s">
        <v>2345</v>
      </c>
      <c r="D1494" s="104" t="s">
        <v>19</v>
      </c>
      <c r="E1494" s="36" t="s">
        <v>114</v>
      </c>
      <c r="F1494" s="104" t="s">
        <v>2346</v>
      </c>
      <c r="G1494" s="101" t="s">
        <v>256</v>
      </c>
      <c r="H1494" s="102">
        <v>98704150</v>
      </c>
      <c r="I1494" s="218" t="s">
        <v>14</v>
      </c>
      <c r="J1494" s="103" t="s">
        <v>50</v>
      </c>
      <c r="K1494" s="103" t="s">
        <v>14</v>
      </c>
      <c r="L1494" s="47" t="s">
        <v>2347</v>
      </c>
    </row>
    <row r="1495" spans="2:12" ht="75">
      <c r="B1495" s="101">
        <v>70141700</v>
      </c>
      <c r="C1495" s="173" t="s">
        <v>2348</v>
      </c>
      <c r="D1495" s="104" t="s">
        <v>16</v>
      </c>
      <c r="E1495" s="36" t="s">
        <v>11</v>
      </c>
      <c r="F1495" s="104" t="s">
        <v>258</v>
      </c>
      <c r="G1495" s="101" t="s">
        <v>256</v>
      </c>
      <c r="H1495" s="102">
        <v>268007492</v>
      </c>
      <c r="I1495" s="218" t="s">
        <v>14</v>
      </c>
      <c r="J1495" s="103" t="s">
        <v>50</v>
      </c>
      <c r="K1495" s="103" t="s">
        <v>14</v>
      </c>
      <c r="L1495" s="47" t="s">
        <v>2349</v>
      </c>
    </row>
    <row r="1496" spans="2:12" ht="51">
      <c r="B1496" s="101">
        <v>72102900</v>
      </c>
      <c r="C1496" s="173" t="s">
        <v>2350</v>
      </c>
      <c r="D1496" s="104" t="s">
        <v>16</v>
      </c>
      <c r="E1496" s="36" t="s">
        <v>35</v>
      </c>
      <c r="F1496" s="104" t="s">
        <v>258</v>
      </c>
      <c r="G1496" s="101" t="s">
        <v>256</v>
      </c>
      <c r="H1496" s="105">
        <v>100000000</v>
      </c>
      <c r="I1496" s="219" t="s">
        <v>14</v>
      </c>
      <c r="J1496" s="106" t="s">
        <v>50</v>
      </c>
      <c r="K1496" s="106" t="s">
        <v>14</v>
      </c>
      <c r="L1496" s="47" t="s">
        <v>2351</v>
      </c>
    </row>
    <row r="1497" spans="2:12" ht="75">
      <c r="B1497" s="101">
        <v>86111602</v>
      </c>
      <c r="C1497" s="173" t="s">
        <v>2352</v>
      </c>
      <c r="D1497" s="107" t="s">
        <v>19</v>
      </c>
      <c r="E1497" s="107" t="s">
        <v>11</v>
      </c>
      <c r="F1497" s="104" t="s">
        <v>257</v>
      </c>
      <c r="G1497" s="107" t="s">
        <v>256</v>
      </c>
      <c r="H1497" s="218">
        <v>500000000</v>
      </c>
      <c r="I1497" s="218" t="s">
        <v>14</v>
      </c>
      <c r="J1497" s="103" t="s">
        <v>50</v>
      </c>
      <c r="K1497" s="103" t="s">
        <v>14</v>
      </c>
      <c r="L1497" s="47" t="s">
        <v>2353</v>
      </c>
    </row>
    <row r="1498" spans="2:12" ht="51">
      <c r="B1498" s="101">
        <v>86111602</v>
      </c>
      <c r="C1498" s="173" t="s">
        <v>2354</v>
      </c>
      <c r="D1498" s="104" t="s">
        <v>16</v>
      </c>
      <c r="E1498" s="36" t="s">
        <v>18</v>
      </c>
      <c r="F1498" s="104" t="s">
        <v>257</v>
      </c>
      <c r="G1498" s="101" t="s">
        <v>256</v>
      </c>
      <c r="H1498" s="218">
        <v>0</v>
      </c>
      <c r="I1498" s="218" t="s">
        <v>14</v>
      </c>
      <c r="J1498" s="103" t="s">
        <v>50</v>
      </c>
      <c r="K1498" s="103" t="s">
        <v>14</v>
      </c>
      <c r="L1498" s="47" t="s">
        <v>2355</v>
      </c>
    </row>
    <row r="1499" spans="2:12" ht="63">
      <c r="B1499" s="101">
        <v>70141700</v>
      </c>
      <c r="C1499" s="173" t="s">
        <v>2356</v>
      </c>
      <c r="D1499" s="104" t="s">
        <v>16</v>
      </c>
      <c r="E1499" s="36" t="s">
        <v>25</v>
      </c>
      <c r="F1499" s="108" t="s">
        <v>12</v>
      </c>
      <c r="G1499" s="101" t="s">
        <v>256</v>
      </c>
      <c r="H1499" s="109">
        <v>372200000</v>
      </c>
      <c r="I1499" s="220" t="s">
        <v>14</v>
      </c>
      <c r="J1499" s="110" t="s">
        <v>50</v>
      </c>
      <c r="K1499" s="110" t="s">
        <v>14</v>
      </c>
      <c r="L1499" s="47" t="s">
        <v>2357</v>
      </c>
    </row>
    <row r="1500" spans="2:12" ht="60">
      <c r="B1500" s="101">
        <v>70131707</v>
      </c>
      <c r="C1500" s="173" t="s">
        <v>2358</v>
      </c>
      <c r="D1500" s="104" t="s">
        <v>19</v>
      </c>
      <c r="E1500" s="36" t="s">
        <v>41</v>
      </c>
      <c r="F1500" s="108" t="s">
        <v>100</v>
      </c>
      <c r="G1500" s="101" t="s">
        <v>256</v>
      </c>
      <c r="H1500" s="105">
        <v>5553000</v>
      </c>
      <c r="I1500" s="218" t="s">
        <v>14</v>
      </c>
      <c r="J1500" s="103" t="s">
        <v>50</v>
      </c>
      <c r="K1500" s="103" t="s">
        <v>14</v>
      </c>
      <c r="L1500" s="47" t="s">
        <v>2359</v>
      </c>
    </row>
    <row r="1501" spans="2:12" ht="89.25">
      <c r="B1501" s="101">
        <v>21102300</v>
      </c>
      <c r="C1501" s="173" t="s">
        <v>2360</v>
      </c>
      <c r="D1501" s="104" t="s">
        <v>259</v>
      </c>
      <c r="E1501" s="101" t="s">
        <v>25</v>
      </c>
      <c r="F1501" s="104" t="s">
        <v>258</v>
      </c>
      <c r="G1501" s="101" t="s">
        <v>1146</v>
      </c>
      <c r="H1501" s="111">
        <v>1000000000</v>
      </c>
      <c r="I1501" s="218" t="s">
        <v>14</v>
      </c>
      <c r="J1501" s="103" t="s">
        <v>50</v>
      </c>
      <c r="K1501" s="103" t="s">
        <v>14</v>
      </c>
      <c r="L1501" s="47" t="s">
        <v>2361</v>
      </c>
    </row>
    <row r="1502" spans="2:12" ht="90">
      <c r="B1502" s="101">
        <v>86111602</v>
      </c>
      <c r="C1502" s="175" t="s">
        <v>2362</v>
      </c>
      <c r="D1502" s="36" t="s">
        <v>259</v>
      </c>
      <c r="E1502" s="36" t="s">
        <v>25</v>
      </c>
      <c r="F1502" s="36" t="s">
        <v>258</v>
      </c>
      <c r="G1502" s="36" t="s">
        <v>1146</v>
      </c>
      <c r="H1502" s="112">
        <v>400000000</v>
      </c>
      <c r="I1502" s="221" t="s">
        <v>14</v>
      </c>
      <c r="J1502" s="113" t="s">
        <v>50</v>
      </c>
      <c r="K1502" s="113" t="s">
        <v>14</v>
      </c>
      <c r="L1502" s="47" t="s">
        <v>2363</v>
      </c>
    </row>
    <row r="1503" spans="2:12" ht="90">
      <c r="B1503" s="101" t="s">
        <v>1142</v>
      </c>
      <c r="C1503" s="173" t="s">
        <v>2364</v>
      </c>
      <c r="D1503" s="114" t="s">
        <v>19</v>
      </c>
      <c r="E1503" s="101" t="s">
        <v>11</v>
      </c>
      <c r="F1503" s="101" t="s">
        <v>258</v>
      </c>
      <c r="G1503" s="115" t="s">
        <v>1147</v>
      </c>
      <c r="H1503" s="222">
        <v>0</v>
      </c>
      <c r="I1503" s="218" t="s">
        <v>14</v>
      </c>
      <c r="J1503" s="103" t="s">
        <v>50</v>
      </c>
      <c r="K1503" s="103" t="s">
        <v>14</v>
      </c>
      <c r="L1503" s="47" t="s">
        <v>2365</v>
      </c>
    </row>
    <row r="1504" spans="2:12" ht="51">
      <c r="B1504" s="101">
        <v>72121002</v>
      </c>
      <c r="C1504" s="173" t="s">
        <v>2366</v>
      </c>
      <c r="D1504" s="114" t="s">
        <v>19</v>
      </c>
      <c r="E1504" s="101" t="s">
        <v>25</v>
      </c>
      <c r="F1504" s="101" t="s">
        <v>12</v>
      </c>
      <c r="G1504" s="115" t="s">
        <v>1147</v>
      </c>
      <c r="H1504" s="220">
        <v>520976321</v>
      </c>
      <c r="I1504" s="218" t="s">
        <v>14</v>
      </c>
      <c r="J1504" s="103" t="s">
        <v>50</v>
      </c>
      <c r="K1504" s="103" t="s">
        <v>14</v>
      </c>
      <c r="L1504" s="47" t="s">
        <v>2367</v>
      </c>
    </row>
    <row r="1505" spans="2:12" ht="51">
      <c r="B1505" s="101">
        <v>72121002</v>
      </c>
      <c r="C1505" s="173" t="s">
        <v>2368</v>
      </c>
      <c r="D1505" s="114" t="s">
        <v>19</v>
      </c>
      <c r="E1505" s="101" t="s">
        <v>25</v>
      </c>
      <c r="F1505" s="101" t="s">
        <v>12</v>
      </c>
      <c r="G1505" s="115" t="s">
        <v>1146</v>
      </c>
      <c r="H1505" s="223">
        <v>6023678</v>
      </c>
      <c r="I1505" s="218" t="s">
        <v>14</v>
      </c>
      <c r="J1505" s="103" t="s">
        <v>50</v>
      </c>
      <c r="K1505" s="103" t="s">
        <v>14</v>
      </c>
      <c r="L1505" s="47" t="s">
        <v>2369</v>
      </c>
    </row>
    <row r="1506" spans="2:12" ht="51">
      <c r="B1506" s="101">
        <v>81101605</v>
      </c>
      <c r="C1506" s="173" t="s">
        <v>2370</v>
      </c>
      <c r="D1506" s="114" t="s">
        <v>19</v>
      </c>
      <c r="E1506" s="101" t="s">
        <v>41</v>
      </c>
      <c r="F1506" s="101" t="s">
        <v>12</v>
      </c>
      <c r="G1506" s="115" t="s">
        <v>1147</v>
      </c>
      <c r="H1506" s="220">
        <v>479023679</v>
      </c>
      <c r="I1506" s="218" t="s">
        <v>14</v>
      </c>
      <c r="J1506" s="103" t="s">
        <v>50</v>
      </c>
      <c r="K1506" s="103" t="s">
        <v>14</v>
      </c>
      <c r="L1506" s="47" t="s">
        <v>2371</v>
      </c>
    </row>
    <row r="1507" spans="2:12" ht="51">
      <c r="B1507" s="101">
        <v>81101605</v>
      </c>
      <c r="C1507" s="173" t="s">
        <v>2372</v>
      </c>
      <c r="D1507" s="114" t="s">
        <v>19</v>
      </c>
      <c r="E1507" s="101" t="s">
        <v>41</v>
      </c>
      <c r="F1507" s="101" t="s">
        <v>12</v>
      </c>
      <c r="G1507" s="115" t="s">
        <v>1146</v>
      </c>
      <c r="H1507" s="220">
        <v>4976320.79</v>
      </c>
      <c r="I1507" s="218" t="s">
        <v>14</v>
      </c>
      <c r="J1507" s="103" t="s">
        <v>50</v>
      </c>
      <c r="K1507" s="103" t="s">
        <v>14</v>
      </c>
      <c r="L1507" s="47" t="s">
        <v>2373</v>
      </c>
    </row>
    <row r="1508" spans="2:12" ht="90">
      <c r="B1508" s="101" t="s">
        <v>1142</v>
      </c>
      <c r="C1508" s="173" t="s">
        <v>2374</v>
      </c>
      <c r="D1508" s="114" t="s">
        <v>19</v>
      </c>
      <c r="E1508" s="101" t="s">
        <v>11</v>
      </c>
      <c r="F1508" s="101" t="s">
        <v>258</v>
      </c>
      <c r="G1508" s="115" t="s">
        <v>1147</v>
      </c>
      <c r="H1508" s="222">
        <v>0</v>
      </c>
      <c r="I1508" s="218" t="s">
        <v>14</v>
      </c>
      <c r="J1508" s="103" t="s">
        <v>50</v>
      </c>
      <c r="K1508" s="103" t="s">
        <v>14</v>
      </c>
      <c r="L1508" s="47" t="s">
        <v>2375</v>
      </c>
    </row>
    <row r="1509" spans="2:12" ht="51">
      <c r="B1509" s="101">
        <v>72121002</v>
      </c>
      <c r="C1509" s="173" t="s">
        <v>2376</v>
      </c>
      <c r="D1509" s="114" t="s">
        <v>19</v>
      </c>
      <c r="E1509" s="101" t="s">
        <v>25</v>
      </c>
      <c r="F1509" s="101" t="s">
        <v>127</v>
      </c>
      <c r="G1509" s="115" t="s">
        <v>1147</v>
      </c>
      <c r="H1509" s="220">
        <v>801654368</v>
      </c>
      <c r="I1509" s="218" t="s">
        <v>14</v>
      </c>
      <c r="J1509" s="103" t="s">
        <v>50</v>
      </c>
      <c r="K1509" s="103" t="s">
        <v>14</v>
      </c>
      <c r="L1509" s="47" t="s">
        <v>2377</v>
      </c>
    </row>
    <row r="1510" spans="2:12" ht="51">
      <c r="B1510" s="101">
        <v>72121002</v>
      </c>
      <c r="C1510" s="173" t="s">
        <v>2378</v>
      </c>
      <c r="D1510" s="114" t="s">
        <v>19</v>
      </c>
      <c r="E1510" s="101" t="s">
        <v>25</v>
      </c>
      <c r="F1510" s="101" t="s">
        <v>127</v>
      </c>
      <c r="G1510" s="115" t="s">
        <v>1146</v>
      </c>
      <c r="H1510" s="220">
        <v>8345632</v>
      </c>
      <c r="I1510" s="218" t="s">
        <v>14</v>
      </c>
      <c r="J1510" s="103" t="s">
        <v>50</v>
      </c>
      <c r="K1510" s="103" t="s">
        <v>14</v>
      </c>
      <c r="L1510" s="47" t="s">
        <v>2379</v>
      </c>
    </row>
    <row r="1511" spans="2:12" ht="51">
      <c r="B1511" s="101">
        <v>81101605</v>
      </c>
      <c r="C1511" s="173" t="s">
        <v>2380</v>
      </c>
      <c r="D1511" s="114" t="s">
        <v>19</v>
      </c>
      <c r="E1511" s="101" t="s">
        <v>41</v>
      </c>
      <c r="F1511" s="101" t="s">
        <v>127</v>
      </c>
      <c r="G1511" s="115" t="s">
        <v>1147</v>
      </c>
      <c r="H1511" s="220">
        <v>730362949</v>
      </c>
      <c r="I1511" s="218" t="s">
        <v>14</v>
      </c>
      <c r="J1511" s="103" t="s">
        <v>50</v>
      </c>
      <c r="K1511" s="103" t="s">
        <v>14</v>
      </c>
      <c r="L1511" s="47" t="s">
        <v>2381</v>
      </c>
    </row>
    <row r="1512" spans="2:12" ht="51">
      <c r="B1512" s="101">
        <v>81101605</v>
      </c>
      <c r="C1512" s="173" t="s">
        <v>2382</v>
      </c>
      <c r="D1512" s="114" t="s">
        <v>19</v>
      </c>
      <c r="E1512" s="101" t="s">
        <v>41</v>
      </c>
      <c r="F1512" s="101" t="s">
        <v>127</v>
      </c>
      <c r="G1512" s="115" t="s">
        <v>1146</v>
      </c>
      <c r="H1512" s="223">
        <v>7637051</v>
      </c>
      <c r="I1512" s="218" t="s">
        <v>14</v>
      </c>
      <c r="J1512" s="103" t="s">
        <v>50</v>
      </c>
      <c r="K1512" s="103" t="s">
        <v>14</v>
      </c>
      <c r="L1512" s="47" t="s">
        <v>2383</v>
      </c>
    </row>
    <row r="1513" spans="2:12" ht="51">
      <c r="B1513" s="101">
        <v>72121002</v>
      </c>
      <c r="C1513" s="173" t="s">
        <v>2384</v>
      </c>
      <c r="D1513" s="114" t="s">
        <v>19</v>
      </c>
      <c r="E1513" s="101" t="s">
        <v>41</v>
      </c>
      <c r="F1513" s="101" t="s">
        <v>127</v>
      </c>
      <c r="G1513" s="115" t="s">
        <v>1147</v>
      </c>
      <c r="H1513" s="220">
        <v>467982683</v>
      </c>
      <c r="I1513" s="218" t="s">
        <v>14</v>
      </c>
      <c r="J1513" s="103" t="s">
        <v>50</v>
      </c>
      <c r="K1513" s="103" t="s">
        <v>14</v>
      </c>
      <c r="L1513" s="47" t="s">
        <v>2385</v>
      </c>
    </row>
    <row r="1514" spans="2:12" ht="51">
      <c r="B1514" s="101">
        <v>72121002</v>
      </c>
      <c r="C1514" s="173" t="s">
        <v>2386</v>
      </c>
      <c r="D1514" s="114" t="s">
        <v>19</v>
      </c>
      <c r="E1514" s="101" t="s">
        <v>41</v>
      </c>
      <c r="F1514" s="101" t="s">
        <v>127</v>
      </c>
      <c r="G1514" s="115" t="s">
        <v>1146</v>
      </c>
      <c r="H1514" s="223">
        <v>5017316.83</v>
      </c>
      <c r="I1514" s="218" t="s">
        <v>14</v>
      </c>
      <c r="J1514" s="103" t="s">
        <v>50</v>
      </c>
      <c r="K1514" s="103" t="s">
        <v>14</v>
      </c>
      <c r="L1514" s="47" t="s">
        <v>2387</v>
      </c>
    </row>
    <row r="1515" spans="2:12" ht="120">
      <c r="B1515" s="101">
        <v>72121002</v>
      </c>
      <c r="C1515" s="173" t="s">
        <v>2388</v>
      </c>
      <c r="D1515" s="114" t="s">
        <v>19</v>
      </c>
      <c r="E1515" s="101" t="s">
        <v>41</v>
      </c>
      <c r="F1515" s="101" t="s">
        <v>127</v>
      </c>
      <c r="G1515" s="115" t="s">
        <v>2389</v>
      </c>
      <c r="H1515" s="220">
        <v>200000000</v>
      </c>
      <c r="I1515" s="218" t="s">
        <v>14</v>
      </c>
      <c r="J1515" s="103" t="s">
        <v>50</v>
      </c>
      <c r="K1515" s="103" t="s">
        <v>14</v>
      </c>
      <c r="L1515" s="47" t="s">
        <v>2385</v>
      </c>
    </row>
    <row r="1516" spans="2:12" ht="51">
      <c r="B1516" s="101">
        <v>72121002</v>
      </c>
      <c r="C1516" s="173" t="s">
        <v>2390</v>
      </c>
      <c r="D1516" s="114" t="s">
        <v>19</v>
      </c>
      <c r="E1516" s="101" t="s">
        <v>25</v>
      </c>
      <c r="F1516" s="101" t="s">
        <v>12</v>
      </c>
      <c r="G1516" s="115" t="s">
        <v>1147</v>
      </c>
      <c r="H1516" s="220">
        <v>420976321</v>
      </c>
      <c r="I1516" s="218" t="s">
        <v>14</v>
      </c>
      <c r="J1516" s="103" t="s">
        <v>50</v>
      </c>
      <c r="K1516" s="103" t="s">
        <v>14</v>
      </c>
      <c r="L1516" s="47" t="s">
        <v>2391</v>
      </c>
    </row>
    <row r="1517" spans="2:12" ht="51">
      <c r="B1517" s="101">
        <v>72121002</v>
      </c>
      <c r="C1517" s="173" t="s">
        <v>2392</v>
      </c>
      <c r="D1517" s="114" t="s">
        <v>19</v>
      </c>
      <c r="E1517" s="101" t="s">
        <v>25</v>
      </c>
      <c r="F1517" s="101" t="s">
        <v>12</v>
      </c>
      <c r="G1517" s="115" t="s">
        <v>1146</v>
      </c>
      <c r="H1517" s="223">
        <v>5023679.21</v>
      </c>
      <c r="I1517" s="218" t="s">
        <v>14</v>
      </c>
      <c r="J1517" s="103" t="s">
        <v>50</v>
      </c>
      <c r="K1517" s="103" t="s">
        <v>14</v>
      </c>
      <c r="L1517" s="47" t="s">
        <v>2393</v>
      </c>
    </row>
    <row r="1518" spans="2:12" ht="51">
      <c r="B1518" s="101">
        <v>72121002</v>
      </c>
      <c r="C1518" s="173" t="s">
        <v>2394</v>
      </c>
      <c r="D1518" s="114" t="s">
        <v>19</v>
      </c>
      <c r="E1518" s="101" t="s">
        <v>41</v>
      </c>
      <c r="F1518" s="101" t="s">
        <v>12</v>
      </c>
      <c r="G1518" s="115" t="s">
        <v>1147</v>
      </c>
      <c r="H1518" s="220">
        <v>579023679</v>
      </c>
      <c r="I1518" s="218" t="s">
        <v>14</v>
      </c>
      <c r="J1518" s="103" t="s">
        <v>50</v>
      </c>
      <c r="K1518" s="103" t="s">
        <v>14</v>
      </c>
      <c r="L1518" s="47" t="s">
        <v>2395</v>
      </c>
    </row>
    <row r="1519" spans="2:12" ht="51">
      <c r="B1519" s="101">
        <v>72121002</v>
      </c>
      <c r="C1519" s="173" t="s">
        <v>2396</v>
      </c>
      <c r="D1519" s="114" t="s">
        <v>19</v>
      </c>
      <c r="E1519" s="101" t="s">
        <v>41</v>
      </c>
      <c r="F1519" s="101" t="s">
        <v>12</v>
      </c>
      <c r="G1519" s="115" t="s">
        <v>1146</v>
      </c>
      <c r="H1519" s="223">
        <v>6976320.79</v>
      </c>
      <c r="I1519" s="218" t="s">
        <v>14</v>
      </c>
      <c r="J1519" s="103" t="s">
        <v>50</v>
      </c>
      <c r="K1519" s="103" t="s">
        <v>14</v>
      </c>
      <c r="L1519" s="47" t="s">
        <v>2397</v>
      </c>
    </row>
    <row r="1520" spans="2:12" ht="51">
      <c r="B1520" s="101">
        <v>80141600</v>
      </c>
      <c r="C1520" s="173" t="s">
        <v>2398</v>
      </c>
      <c r="D1520" s="104" t="s">
        <v>19</v>
      </c>
      <c r="E1520" s="101" t="s">
        <v>11</v>
      </c>
      <c r="F1520" s="104" t="s">
        <v>31</v>
      </c>
      <c r="G1520" s="101" t="s">
        <v>1146</v>
      </c>
      <c r="H1520" s="224">
        <v>47779663</v>
      </c>
      <c r="I1520" s="218" t="s">
        <v>14</v>
      </c>
      <c r="J1520" s="103" t="s">
        <v>50</v>
      </c>
      <c r="K1520" s="103" t="s">
        <v>14</v>
      </c>
      <c r="L1520" s="47" t="s">
        <v>2399</v>
      </c>
    </row>
    <row r="1521" spans="2:12" ht="51">
      <c r="B1521" s="101">
        <v>80141600</v>
      </c>
      <c r="C1521" s="173" t="s">
        <v>2400</v>
      </c>
      <c r="D1521" s="104" t="s">
        <v>19</v>
      </c>
      <c r="E1521" s="101" t="s">
        <v>2401</v>
      </c>
      <c r="F1521" s="104" t="s">
        <v>31</v>
      </c>
      <c r="G1521" s="101" t="s">
        <v>1146</v>
      </c>
      <c r="H1521" s="220">
        <v>38394372</v>
      </c>
      <c r="I1521" s="218" t="s">
        <v>14</v>
      </c>
      <c r="J1521" s="103" t="s">
        <v>50</v>
      </c>
      <c r="K1521" s="103" t="s">
        <v>14</v>
      </c>
      <c r="L1521" s="47" t="s">
        <v>2402</v>
      </c>
    </row>
    <row r="1522" spans="2:12" ht="51">
      <c r="B1522" s="101">
        <v>80101500</v>
      </c>
      <c r="C1522" s="173" t="s">
        <v>2403</v>
      </c>
      <c r="D1522" s="114" t="s">
        <v>19</v>
      </c>
      <c r="E1522" s="101" t="s">
        <v>25</v>
      </c>
      <c r="F1522" s="104" t="s">
        <v>252</v>
      </c>
      <c r="G1522" s="115" t="s">
        <v>1146</v>
      </c>
      <c r="H1522" s="116">
        <v>142684263</v>
      </c>
      <c r="I1522" s="218" t="s">
        <v>14</v>
      </c>
      <c r="J1522" s="103" t="s">
        <v>50</v>
      </c>
      <c r="K1522" s="103" t="s">
        <v>14</v>
      </c>
      <c r="L1522" s="47" t="s">
        <v>2404</v>
      </c>
    </row>
    <row r="1523" spans="2:12" ht="51">
      <c r="B1523" s="101">
        <v>80101500</v>
      </c>
      <c r="C1523" s="173" t="s">
        <v>2405</v>
      </c>
      <c r="D1523" s="114" t="s">
        <v>19</v>
      </c>
      <c r="E1523" s="101" t="s">
        <v>41</v>
      </c>
      <c r="F1523" s="104" t="s">
        <v>252</v>
      </c>
      <c r="G1523" s="115" t="s">
        <v>1146</v>
      </c>
      <c r="H1523" s="116">
        <v>63966982</v>
      </c>
      <c r="I1523" s="218" t="s">
        <v>14</v>
      </c>
      <c r="J1523" s="103" t="s">
        <v>50</v>
      </c>
      <c r="K1523" s="103" t="s">
        <v>14</v>
      </c>
      <c r="L1523" s="47" t="s">
        <v>2406</v>
      </c>
    </row>
    <row r="1524" spans="2:12" ht="51">
      <c r="B1524" s="101">
        <v>80101500</v>
      </c>
      <c r="C1524" s="173" t="s">
        <v>2407</v>
      </c>
      <c r="D1524" s="114" t="s">
        <v>19</v>
      </c>
      <c r="E1524" s="101" t="s">
        <v>25</v>
      </c>
      <c r="F1524" s="104" t="s">
        <v>252</v>
      </c>
      <c r="G1524" s="115" t="s">
        <v>1146</v>
      </c>
      <c r="H1524" s="116">
        <v>142684263</v>
      </c>
      <c r="I1524" s="218" t="s">
        <v>14</v>
      </c>
      <c r="J1524" s="103" t="s">
        <v>50</v>
      </c>
      <c r="K1524" s="103" t="s">
        <v>14</v>
      </c>
      <c r="L1524" s="47" t="s">
        <v>2408</v>
      </c>
    </row>
    <row r="1525" spans="2:12" ht="63.75">
      <c r="B1525" s="101">
        <v>80101500</v>
      </c>
      <c r="C1525" s="173" t="s">
        <v>2409</v>
      </c>
      <c r="D1525" s="114" t="s">
        <v>19</v>
      </c>
      <c r="E1525" s="101" t="s">
        <v>41</v>
      </c>
      <c r="F1525" s="104" t="s">
        <v>252</v>
      </c>
      <c r="G1525" s="115" t="s">
        <v>1146</v>
      </c>
      <c r="H1525" s="116">
        <v>83639335</v>
      </c>
      <c r="I1525" s="218" t="s">
        <v>14</v>
      </c>
      <c r="J1525" s="103" t="s">
        <v>50</v>
      </c>
      <c r="K1525" s="103" t="s">
        <v>14</v>
      </c>
      <c r="L1525" s="47" t="s">
        <v>2410</v>
      </c>
    </row>
    <row r="1526" spans="2:12" ht="51">
      <c r="B1526" s="101">
        <v>80101500</v>
      </c>
      <c r="C1526" s="173" t="s">
        <v>2411</v>
      </c>
      <c r="D1526" s="114" t="s">
        <v>19</v>
      </c>
      <c r="E1526" s="101" t="s">
        <v>25</v>
      </c>
      <c r="F1526" s="104" t="s">
        <v>252</v>
      </c>
      <c r="G1526" s="115" t="s">
        <v>1146</v>
      </c>
      <c r="H1526" s="116">
        <v>81258255</v>
      </c>
      <c r="I1526" s="218" t="s">
        <v>14</v>
      </c>
      <c r="J1526" s="103" t="s">
        <v>50</v>
      </c>
      <c r="K1526" s="103" t="s">
        <v>14</v>
      </c>
      <c r="L1526" s="47" t="s">
        <v>2412</v>
      </c>
    </row>
    <row r="1527" spans="2:12" ht="51">
      <c r="B1527" s="101">
        <v>80101500</v>
      </c>
      <c r="C1527" s="82" t="s">
        <v>2413</v>
      </c>
      <c r="D1527" s="65" t="s">
        <v>19</v>
      </c>
      <c r="E1527" s="36" t="s">
        <v>25</v>
      </c>
      <c r="F1527" s="36" t="s">
        <v>252</v>
      </c>
      <c r="G1527" s="117" t="s">
        <v>1146</v>
      </c>
      <c r="H1527" s="112">
        <v>61426008</v>
      </c>
      <c r="I1527" s="221" t="s">
        <v>14</v>
      </c>
      <c r="J1527" s="113" t="s">
        <v>50</v>
      </c>
      <c r="K1527" s="113" t="s">
        <v>14</v>
      </c>
      <c r="L1527" s="47" t="s">
        <v>2414</v>
      </c>
    </row>
    <row r="1528" spans="2:12" ht="51">
      <c r="B1528" s="101">
        <v>80101500</v>
      </c>
      <c r="C1528" s="173" t="s">
        <v>2415</v>
      </c>
      <c r="D1528" s="114" t="s">
        <v>19</v>
      </c>
      <c r="E1528" s="101" t="s">
        <v>41</v>
      </c>
      <c r="F1528" s="104" t="s">
        <v>252</v>
      </c>
      <c r="G1528" s="115" t="s">
        <v>1146</v>
      </c>
      <c r="H1528" s="116">
        <v>63966982</v>
      </c>
      <c r="I1528" s="218" t="s">
        <v>14</v>
      </c>
      <c r="J1528" s="103" t="s">
        <v>50</v>
      </c>
      <c r="K1528" s="103" t="s">
        <v>14</v>
      </c>
      <c r="L1528" s="47" t="s">
        <v>2416</v>
      </c>
    </row>
    <row r="1529" spans="2:12" ht="51">
      <c r="B1529" s="101" t="s">
        <v>1142</v>
      </c>
      <c r="C1529" s="173" t="s">
        <v>2417</v>
      </c>
      <c r="D1529" s="114" t="s">
        <v>19</v>
      </c>
      <c r="E1529" s="101" t="s">
        <v>25</v>
      </c>
      <c r="F1529" s="101" t="s">
        <v>258</v>
      </c>
      <c r="G1529" s="115" t="s">
        <v>1147</v>
      </c>
      <c r="H1529" s="220">
        <v>0</v>
      </c>
      <c r="I1529" s="218" t="s">
        <v>14</v>
      </c>
      <c r="J1529" s="103" t="s">
        <v>50</v>
      </c>
      <c r="K1529" s="103" t="s">
        <v>14</v>
      </c>
      <c r="L1529" s="47" t="s">
        <v>2418</v>
      </c>
    </row>
    <row r="1530" spans="2:12" ht="51">
      <c r="B1530" s="101">
        <v>72121002</v>
      </c>
      <c r="C1530" s="173" t="s">
        <v>2419</v>
      </c>
      <c r="D1530" s="101" t="s">
        <v>259</v>
      </c>
      <c r="E1530" s="101" t="s">
        <v>41</v>
      </c>
      <c r="F1530" s="101" t="s">
        <v>12</v>
      </c>
      <c r="G1530" s="115" t="s">
        <v>1147</v>
      </c>
      <c r="H1530" s="118">
        <v>200000000</v>
      </c>
      <c r="I1530" s="218" t="s">
        <v>14</v>
      </c>
      <c r="J1530" s="103" t="s">
        <v>50</v>
      </c>
      <c r="K1530" s="103" t="s">
        <v>14</v>
      </c>
      <c r="L1530" s="47" t="s">
        <v>2420</v>
      </c>
    </row>
    <row r="1531" spans="2:12" ht="51">
      <c r="B1531" s="101">
        <v>72121002</v>
      </c>
      <c r="C1531" s="173" t="s">
        <v>2421</v>
      </c>
      <c r="D1531" s="101" t="s">
        <v>259</v>
      </c>
      <c r="E1531" s="101" t="s">
        <v>41</v>
      </c>
      <c r="F1531" s="101" t="s">
        <v>12</v>
      </c>
      <c r="G1531" s="115" t="s">
        <v>1146</v>
      </c>
      <c r="H1531" s="118">
        <v>10000000</v>
      </c>
      <c r="I1531" s="218" t="s">
        <v>14</v>
      </c>
      <c r="J1531" s="103" t="s">
        <v>50</v>
      </c>
      <c r="K1531" s="103" t="s">
        <v>14</v>
      </c>
      <c r="L1531" s="47" t="s">
        <v>2420</v>
      </c>
    </row>
    <row r="1532" spans="2:12" ht="51">
      <c r="B1532" s="101">
        <v>72121002</v>
      </c>
      <c r="C1532" s="173" t="s">
        <v>2422</v>
      </c>
      <c r="D1532" s="101" t="s">
        <v>259</v>
      </c>
      <c r="E1532" s="101" t="s">
        <v>41</v>
      </c>
      <c r="F1532" s="101" t="s">
        <v>12</v>
      </c>
      <c r="G1532" s="115" t="s">
        <v>1147</v>
      </c>
      <c r="H1532" s="118">
        <v>300000000</v>
      </c>
      <c r="I1532" s="218" t="s">
        <v>14</v>
      </c>
      <c r="J1532" s="103" t="s">
        <v>50</v>
      </c>
      <c r="K1532" s="103" t="s">
        <v>14</v>
      </c>
      <c r="L1532" s="47" t="s">
        <v>2423</v>
      </c>
    </row>
    <row r="1533" spans="2:12" ht="51">
      <c r="B1533" s="101">
        <v>72121002</v>
      </c>
      <c r="C1533" s="173" t="s">
        <v>2422</v>
      </c>
      <c r="D1533" s="101" t="s">
        <v>259</v>
      </c>
      <c r="E1533" s="101" t="s">
        <v>41</v>
      </c>
      <c r="F1533" s="101" t="s">
        <v>12</v>
      </c>
      <c r="G1533" s="115" t="s">
        <v>1146</v>
      </c>
      <c r="H1533" s="118">
        <v>15000000</v>
      </c>
      <c r="I1533" s="218" t="s">
        <v>14</v>
      </c>
      <c r="J1533" s="103" t="s">
        <v>50</v>
      </c>
      <c r="K1533" s="103" t="s">
        <v>14</v>
      </c>
      <c r="L1533" s="47" t="s">
        <v>2423</v>
      </c>
    </row>
    <row r="1534" spans="2:12" ht="51">
      <c r="B1534" s="101">
        <v>72121002</v>
      </c>
      <c r="C1534" s="173" t="s">
        <v>2424</v>
      </c>
      <c r="D1534" s="101" t="s">
        <v>259</v>
      </c>
      <c r="E1534" s="101" t="s">
        <v>41</v>
      </c>
      <c r="F1534" s="101" t="s">
        <v>12</v>
      </c>
      <c r="G1534" s="115" t="s">
        <v>1147</v>
      </c>
      <c r="H1534" s="119">
        <v>200000000</v>
      </c>
      <c r="I1534" s="218" t="s">
        <v>14</v>
      </c>
      <c r="J1534" s="103" t="s">
        <v>50</v>
      </c>
      <c r="K1534" s="103" t="s">
        <v>14</v>
      </c>
      <c r="L1534" s="47" t="s">
        <v>2425</v>
      </c>
    </row>
    <row r="1535" spans="2:12" ht="51">
      <c r="B1535" s="101">
        <v>72121002</v>
      </c>
      <c r="C1535" s="173" t="s">
        <v>2426</v>
      </c>
      <c r="D1535" s="101" t="s">
        <v>259</v>
      </c>
      <c r="E1535" s="101" t="s">
        <v>41</v>
      </c>
      <c r="F1535" s="101" t="s">
        <v>12</v>
      </c>
      <c r="G1535" s="115" t="s">
        <v>1146</v>
      </c>
      <c r="H1535" s="118">
        <v>10000000</v>
      </c>
      <c r="I1535" s="218" t="s">
        <v>14</v>
      </c>
      <c r="J1535" s="103" t="s">
        <v>50</v>
      </c>
      <c r="K1535" s="103" t="s">
        <v>14</v>
      </c>
      <c r="L1535" s="47" t="s">
        <v>2425</v>
      </c>
    </row>
    <row r="1536" spans="2:12" ht="51">
      <c r="B1536" s="101">
        <v>72121002</v>
      </c>
      <c r="C1536" s="173" t="s">
        <v>2427</v>
      </c>
      <c r="D1536" s="101" t="s">
        <v>259</v>
      </c>
      <c r="E1536" s="101" t="s">
        <v>41</v>
      </c>
      <c r="F1536" s="101" t="s">
        <v>12</v>
      </c>
      <c r="G1536" s="115" t="s">
        <v>1147</v>
      </c>
      <c r="H1536" s="118">
        <v>200000000</v>
      </c>
      <c r="I1536" s="218" t="s">
        <v>14</v>
      </c>
      <c r="J1536" s="103" t="s">
        <v>50</v>
      </c>
      <c r="K1536" s="103" t="s">
        <v>14</v>
      </c>
      <c r="L1536" s="47" t="s">
        <v>2428</v>
      </c>
    </row>
    <row r="1537" spans="2:12" ht="51">
      <c r="B1537" s="101">
        <v>72121002</v>
      </c>
      <c r="C1537" s="173" t="s">
        <v>2429</v>
      </c>
      <c r="D1537" s="101" t="s">
        <v>259</v>
      </c>
      <c r="E1537" s="101" t="s">
        <v>41</v>
      </c>
      <c r="F1537" s="101" t="s">
        <v>12</v>
      </c>
      <c r="G1537" s="120" t="s">
        <v>1146</v>
      </c>
      <c r="H1537" s="118">
        <v>10000000</v>
      </c>
      <c r="I1537" s="218" t="s">
        <v>14</v>
      </c>
      <c r="J1537" s="103" t="s">
        <v>50</v>
      </c>
      <c r="K1537" s="103" t="s">
        <v>14</v>
      </c>
      <c r="L1537" s="47" t="s">
        <v>2428</v>
      </c>
    </row>
    <row r="1538" spans="2:12" ht="63.75">
      <c r="B1538" s="101">
        <v>80101500</v>
      </c>
      <c r="C1538" s="173" t="s">
        <v>2430</v>
      </c>
      <c r="D1538" s="104" t="s">
        <v>259</v>
      </c>
      <c r="E1538" s="101" t="s">
        <v>41</v>
      </c>
      <c r="F1538" s="104" t="s">
        <v>252</v>
      </c>
      <c r="G1538" s="115" t="s">
        <v>1146</v>
      </c>
      <c r="H1538" s="223">
        <v>39589954</v>
      </c>
      <c r="I1538" s="218" t="s">
        <v>14</v>
      </c>
      <c r="J1538" s="103" t="s">
        <v>50</v>
      </c>
      <c r="K1538" s="103" t="s">
        <v>14</v>
      </c>
      <c r="L1538" s="47" t="s">
        <v>2431</v>
      </c>
    </row>
    <row r="1539" spans="2:12" ht="63.75">
      <c r="B1539" s="101">
        <v>80101500</v>
      </c>
      <c r="C1539" s="173" t="s">
        <v>2432</v>
      </c>
      <c r="D1539" s="104" t="s">
        <v>259</v>
      </c>
      <c r="E1539" s="101" t="s">
        <v>41</v>
      </c>
      <c r="F1539" s="104" t="s">
        <v>252</v>
      </c>
      <c r="G1539" s="115" t="s">
        <v>1147</v>
      </c>
      <c r="H1539" s="223">
        <v>195341540</v>
      </c>
      <c r="I1539" s="218" t="s">
        <v>14</v>
      </c>
      <c r="J1539" s="103" t="s">
        <v>50</v>
      </c>
      <c r="K1539" s="103" t="s">
        <v>14</v>
      </c>
      <c r="L1539" s="47" t="s">
        <v>2433</v>
      </c>
    </row>
    <row r="1540" spans="2:12" ht="102">
      <c r="B1540" s="101">
        <v>81101605</v>
      </c>
      <c r="C1540" s="173" t="s">
        <v>2434</v>
      </c>
      <c r="D1540" s="104" t="s">
        <v>19</v>
      </c>
      <c r="E1540" s="101" t="s">
        <v>25</v>
      </c>
      <c r="F1540" s="104" t="s">
        <v>1143</v>
      </c>
      <c r="G1540" s="101" t="s">
        <v>1146</v>
      </c>
      <c r="H1540" s="218">
        <v>0</v>
      </c>
      <c r="I1540" s="218" t="s">
        <v>14</v>
      </c>
      <c r="J1540" s="103" t="s">
        <v>50</v>
      </c>
      <c r="K1540" s="103" t="s">
        <v>14</v>
      </c>
      <c r="L1540" s="47" t="s">
        <v>2435</v>
      </c>
    </row>
    <row r="1541" spans="2:12" ht="63.75">
      <c r="B1541" s="101">
        <v>81101605</v>
      </c>
      <c r="C1541" s="173" t="s">
        <v>2436</v>
      </c>
      <c r="D1541" s="104" t="s">
        <v>42</v>
      </c>
      <c r="E1541" s="101" t="s">
        <v>41</v>
      </c>
      <c r="F1541" s="104" t="s">
        <v>214</v>
      </c>
      <c r="G1541" s="101" t="s">
        <v>1146</v>
      </c>
      <c r="H1541" s="218">
        <v>341412560</v>
      </c>
      <c r="I1541" s="218" t="s">
        <v>14</v>
      </c>
      <c r="J1541" s="103" t="s">
        <v>50</v>
      </c>
      <c r="K1541" s="103" t="s">
        <v>14</v>
      </c>
      <c r="L1541" s="47" t="s">
        <v>2437</v>
      </c>
    </row>
    <row r="1542" spans="2:12" ht="63.75">
      <c r="B1542" s="101">
        <v>81101605</v>
      </c>
      <c r="C1542" s="173" t="s">
        <v>2438</v>
      </c>
      <c r="D1542" s="104" t="s">
        <v>42</v>
      </c>
      <c r="E1542" s="101" t="s">
        <v>41</v>
      </c>
      <c r="F1542" s="104" t="s">
        <v>214</v>
      </c>
      <c r="G1542" s="101" t="s">
        <v>2439</v>
      </c>
      <c r="H1542" s="218">
        <v>10000000</v>
      </c>
      <c r="I1542" s="218" t="s">
        <v>14</v>
      </c>
      <c r="J1542" s="103" t="s">
        <v>50</v>
      </c>
      <c r="K1542" s="103" t="s">
        <v>14</v>
      </c>
      <c r="L1542" s="47" t="s">
        <v>2437</v>
      </c>
    </row>
    <row r="1543" spans="2:12" ht="76.5">
      <c r="B1543" s="101">
        <v>80101500</v>
      </c>
      <c r="C1543" s="173" t="s">
        <v>2440</v>
      </c>
      <c r="D1543" s="104" t="s">
        <v>259</v>
      </c>
      <c r="E1543" s="101" t="s">
        <v>41</v>
      </c>
      <c r="F1543" s="104" t="s">
        <v>252</v>
      </c>
      <c r="G1543" s="101" t="s">
        <v>1146</v>
      </c>
      <c r="H1543" s="218">
        <v>69795054</v>
      </c>
      <c r="I1543" s="218" t="s">
        <v>14</v>
      </c>
      <c r="J1543" s="103" t="s">
        <v>50</v>
      </c>
      <c r="K1543" s="103" t="s">
        <v>14</v>
      </c>
      <c r="L1543" s="47" t="s">
        <v>2441</v>
      </c>
    </row>
    <row r="1544" spans="2:12" ht="76.5">
      <c r="B1544" s="101">
        <v>86111602</v>
      </c>
      <c r="C1544" s="173" t="s">
        <v>2442</v>
      </c>
      <c r="D1544" s="104" t="s">
        <v>19</v>
      </c>
      <c r="E1544" s="101" t="s">
        <v>11</v>
      </c>
      <c r="F1544" s="104" t="s">
        <v>214</v>
      </c>
      <c r="G1544" s="101" t="s">
        <v>1146</v>
      </c>
      <c r="H1544" s="218">
        <v>400000000</v>
      </c>
      <c r="I1544" s="218" t="s">
        <v>14</v>
      </c>
      <c r="J1544" s="103" t="s">
        <v>50</v>
      </c>
      <c r="K1544" s="103" t="s">
        <v>14</v>
      </c>
      <c r="L1544" s="47" t="s">
        <v>2443</v>
      </c>
    </row>
    <row r="1545" spans="2:12" ht="89.25">
      <c r="B1545" s="101">
        <v>86101700</v>
      </c>
      <c r="C1545" s="173" t="s">
        <v>1144</v>
      </c>
      <c r="D1545" s="104" t="s">
        <v>42</v>
      </c>
      <c r="E1545" s="101" t="s">
        <v>35</v>
      </c>
      <c r="F1545" s="104" t="s">
        <v>257</v>
      </c>
      <c r="G1545" s="101" t="s">
        <v>1146</v>
      </c>
      <c r="H1545" s="218">
        <v>800000000</v>
      </c>
      <c r="I1545" s="218" t="s">
        <v>14</v>
      </c>
      <c r="J1545" s="103" t="s">
        <v>50</v>
      </c>
      <c r="K1545" s="103" t="s">
        <v>14</v>
      </c>
      <c r="L1545" s="47" t="s">
        <v>2444</v>
      </c>
    </row>
    <row r="1546" spans="2:12" ht="63">
      <c r="B1546" s="101">
        <v>86101700</v>
      </c>
      <c r="C1546" s="173" t="s">
        <v>2445</v>
      </c>
      <c r="D1546" s="104" t="s">
        <v>42</v>
      </c>
      <c r="E1546" s="101" t="s">
        <v>35</v>
      </c>
      <c r="F1546" s="104" t="s">
        <v>257</v>
      </c>
      <c r="G1546" s="101" t="s">
        <v>1146</v>
      </c>
      <c r="H1546" s="218">
        <v>1000000000</v>
      </c>
      <c r="I1546" s="218" t="s">
        <v>14</v>
      </c>
      <c r="J1546" s="103" t="s">
        <v>50</v>
      </c>
      <c r="K1546" s="103" t="s">
        <v>14</v>
      </c>
      <c r="L1546" s="47" t="s">
        <v>2446</v>
      </c>
    </row>
    <row r="1547" spans="2:12" ht="51">
      <c r="B1547" s="101">
        <v>86101503</v>
      </c>
      <c r="C1547" s="173" t="s">
        <v>1145</v>
      </c>
      <c r="D1547" s="104" t="s">
        <v>42</v>
      </c>
      <c r="E1547" s="101" t="s">
        <v>35</v>
      </c>
      <c r="F1547" s="104" t="s">
        <v>257</v>
      </c>
      <c r="G1547" s="101" t="s">
        <v>1146</v>
      </c>
      <c r="H1547" s="218">
        <v>1500000000</v>
      </c>
      <c r="I1547" s="218" t="s">
        <v>14</v>
      </c>
      <c r="J1547" s="103" t="s">
        <v>50</v>
      </c>
      <c r="K1547" s="103" t="s">
        <v>14</v>
      </c>
      <c r="L1547" s="47" t="s">
        <v>2447</v>
      </c>
    </row>
    <row r="1548" spans="2:12" ht="51">
      <c r="B1548" s="101">
        <v>86101503</v>
      </c>
      <c r="C1548" s="173" t="s">
        <v>2448</v>
      </c>
      <c r="D1548" s="104" t="s">
        <v>42</v>
      </c>
      <c r="E1548" s="101" t="s">
        <v>35</v>
      </c>
      <c r="F1548" s="104" t="s">
        <v>257</v>
      </c>
      <c r="G1548" s="101" t="s">
        <v>1146</v>
      </c>
      <c r="H1548" s="218">
        <v>374000000</v>
      </c>
      <c r="I1548" s="218" t="s">
        <v>14</v>
      </c>
      <c r="J1548" s="103" t="s">
        <v>50</v>
      </c>
      <c r="K1548" s="103" t="s">
        <v>14</v>
      </c>
      <c r="L1548" s="47" t="s">
        <v>2449</v>
      </c>
    </row>
    <row r="1549" spans="2:12" ht="63.75">
      <c r="B1549" s="101">
        <v>21102100</v>
      </c>
      <c r="C1549" s="173" t="s">
        <v>2450</v>
      </c>
      <c r="D1549" s="104" t="s">
        <v>19</v>
      </c>
      <c r="E1549" s="101" t="s">
        <v>114</v>
      </c>
      <c r="F1549" s="104" t="s">
        <v>257</v>
      </c>
      <c r="G1549" s="101" t="s">
        <v>1146</v>
      </c>
      <c r="H1549" s="218">
        <v>194346995</v>
      </c>
      <c r="I1549" s="218" t="s">
        <v>14</v>
      </c>
      <c r="J1549" s="103" t="s">
        <v>50</v>
      </c>
      <c r="K1549" s="103" t="s">
        <v>14</v>
      </c>
      <c r="L1549" s="47" t="s">
        <v>2451</v>
      </c>
    </row>
    <row r="1550" spans="2:12" ht="63.75">
      <c r="B1550" s="101">
        <v>86101700</v>
      </c>
      <c r="C1550" s="173" t="s">
        <v>2452</v>
      </c>
      <c r="D1550" s="104" t="s">
        <v>259</v>
      </c>
      <c r="E1550" s="101" t="s">
        <v>35</v>
      </c>
      <c r="F1550" s="104" t="s">
        <v>257</v>
      </c>
      <c r="G1550" s="101" t="s">
        <v>1146</v>
      </c>
      <c r="H1550" s="105">
        <v>1343910400</v>
      </c>
      <c r="I1550" s="225">
        <v>1343910400</v>
      </c>
      <c r="J1550" s="103" t="s">
        <v>2700</v>
      </c>
      <c r="K1550" s="121" t="s">
        <v>260</v>
      </c>
      <c r="L1550" s="47" t="s">
        <v>2453</v>
      </c>
    </row>
    <row r="1551" spans="2:12" ht="51">
      <c r="B1551" s="101">
        <v>95101900</v>
      </c>
      <c r="C1551" s="173" t="s">
        <v>2454</v>
      </c>
      <c r="D1551" s="104" t="s">
        <v>299</v>
      </c>
      <c r="E1551" s="101" t="s">
        <v>35</v>
      </c>
      <c r="F1551" s="104" t="s">
        <v>257</v>
      </c>
      <c r="G1551" s="101" t="s">
        <v>1146</v>
      </c>
      <c r="H1551" s="116">
        <v>500000000</v>
      </c>
      <c r="I1551" s="218" t="s">
        <v>14</v>
      </c>
      <c r="J1551" s="103" t="s">
        <v>50</v>
      </c>
      <c r="K1551" s="103" t="s">
        <v>14</v>
      </c>
      <c r="L1551" s="47" t="s">
        <v>2455</v>
      </c>
    </row>
    <row r="1552" spans="2:12" ht="75">
      <c r="B1552" s="101">
        <v>86111602</v>
      </c>
      <c r="C1552" s="173" t="s">
        <v>2456</v>
      </c>
      <c r="D1552" s="104" t="s">
        <v>19</v>
      </c>
      <c r="E1552" s="101" t="s">
        <v>11</v>
      </c>
      <c r="F1552" s="104" t="s">
        <v>257</v>
      </c>
      <c r="G1552" s="101" t="s">
        <v>256</v>
      </c>
      <c r="H1552" s="116">
        <v>59997695</v>
      </c>
      <c r="I1552" s="218" t="s">
        <v>14</v>
      </c>
      <c r="J1552" s="103" t="s">
        <v>50</v>
      </c>
      <c r="K1552" s="103" t="s">
        <v>14</v>
      </c>
      <c r="L1552" s="47" t="s">
        <v>2457</v>
      </c>
    </row>
    <row r="1553" spans="2:12" ht="60">
      <c r="B1553" s="101">
        <v>21111600</v>
      </c>
      <c r="C1553" s="173" t="s">
        <v>2458</v>
      </c>
      <c r="D1553" s="104" t="s">
        <v>19</v>
      </c>
      <c r="E1553" s="101" t="s">
        <v>11</v>
      </c>
      <c r="F1553" s="104" t="s">
        <v>257</v>
      </c>
      <c r="G1553" s="101" t="s">
        <v>256</v>
      </c>
      <c r="H1553" s="116">
        <v>200000000</v>
      </c>
      <c r="I1553" s="218" t="s">
        <v>14</v>
      </c>
      <c r="J1553" s="103" t="s">
        <v>50</v>
      </c>
      <c r="K1553" s="103" t="s">
        <v>14</v>
      </c>
      <c r="L1553" s="47" t="s">
        <v>2459</v>
      </c>
    </row>
    <row r="1554" spans="2:12" ht="51">
      <c r="B1554" s="101">
        <v>72121200</v>
      </c>
      <c r="C1554" s="173" t="s">
        <v>2460</v>
      </c>
      <c r="D1554" s="104" t="s">
        <v>19</v>
      </c>
      <c r="E1554" s="101" t="s">
        <v>114</v>
      </c>
      <c r="F1554" s="104" t="s">
        <v>214</v>
      </c>
      <c r="G1554" s="101" t="s">
        <v>256</v>
      </c>
      <c r="H1554" s="116">
        <v>399022637</v>
      </c>
      <c r="I1554" s="218" t="s">
        <v>14</v>
      </c>
      <c r="J1554" s="103" t="s">
        <v>50</v>
      </c>
      <c r="K1554" s="103" t="s">
        <v>14</v>
      </c>
      <c r="L1554" s="47" t="s">
        <v>2461</v>
      </c>
    </row>
    <row r="1555" spans="2:12" ht="51">
      <c r="B1555" s="101">
        <v>70111701</v>
      </c>
      <c r="C1555" s="173" t="s">
        <v>2462</v>
      </c>
      <c r="D1555" s="104" t="s">
        <v>19</v>
      </c>
      <c r="E1555" s="101" t="s">
        <v>41</v>
      </c>
      <c r="F1555" s="104" t="s">
        <v>214</v>
      </c>
      <c r="G1555" s="101" t="s">
        <v>256</v>
      </c>
      <c r="H1555" s="122">
        <v>90944875</v>
      </c>
      <c r="I1555" s="218" t="s">
        <v>14</v>
      </c>
      <c r="J1555" s="103" t="s">
        <v>50</v>
      </c>
      <c r="K1555" s="103" t="s">
        <v>14</v>
      </c>
      <c r="L1555" s="47" t="s">
        <v>2463</v>
      </c>
    </row>
    <row r="1556" spans="2:12" ht="51">
      <c r="B1556" s="101">
        <v>70141700</v>
      </c>
      <c r="C1556" s="173" t="s">
        <v>2464</v>
      </c>
      <c r="D1556" s="104" t="s">
        <v>259</v>
      </c>
      <c r="E1556" s="101" t="s">
        <v>25</v>
      </c>
      <c r="F1556" s="104" t="s">
        <v>257</v>
      </c>
      <c r="G1556" s="101" t="s">
        <v>256</v>
      </c>
      <c r="H1556" s="112">
        <v>152620000</v>
      </c>
      <c r="I1556" s="218" t="s">
        <v>14</v>
      </c>
      <c r="J1556" s="103" t="s">
        <v>50</v>
      </c>
      <c r="K1556" s="103" t="s">
        <v>14</v>
      </c>
      <c r="L1556" s="47" t="s">
        <v>2465</v>
      </c>
    </row>
    <row r="1557" spans="2:12" ht="51">
      <c r="B1557" s="101">
        <v>70141800</v>
      </c>
      <c r="C1557" s="173" t="s">
        <v>2466</v>
      </c>
      <c r="D1557" s="104" t="s">
        <v>259</v>
      </c>
      <c r="E1557" s="101" t="s">
        <v>114</v>
      </c>
      <c r="F1557" s="104" t="s">
        <v>2467</v>
      </c>
      <c r="G1557" s="101" t="s">
        <v>256</v>
      </c>
      <c r="H1557" s="112">
        <v>299016982</v>
      </c>
      <c r="I1557" s="218" t="s">
        <v>14</v>
      </c>
      <c r="J1557" s="103" t="s">
        <v>50</v>
      </c>
      <c r="K1557" s="103" t="s">
        <v>14</v>
      </c>
      <c r="L1557" s="47" t="s">
        <v>2468</v>
      </c>
    </row>
    <row r="1558" spans="2:12" ht="102">
      <c r="B1558" s="101">
        <v>70141700</v>
      </c>
      <c r="C1558" s="173" t="s">
        <v>2469</v>
      </c>
      <c r="D1558" s="104" t="s">
        <v>324</v>
      </c>
      <c r="E1558" s="101" t="s">
        <v>35</v>
      </c>
      <c r="F1558" s="104" t="s">
        <v>2467</v>
      </c>
      <c r="G1558" s="101" t="s">
        <v>256</v>
      </c>
      <c r="H1558" s="112">
        <v>237690491</v>
      </c>
      <c r="I1558" s="218" t="s">
        <v>14</v>
      </c>
      <c r="J1558" s="103" t="s">
        <v>50</v>
      </c>
      <c r="K1558" s="103" t="s">
        <v>14</v>
      </c>
      <c r="L1558" s="47" t="s">
        <v>2470</v>
      </c>
    </row>
    <row r="1559" spans="2:12" ht="63.75">
      <c r="B1559" s="101">
        <v>86111602</v>
      </c>
      <c r="C1559" s="173" t="s">
        <v>2471</v>
      </c>
      <c r="D1559" s="104" t="s">
        <v>259</v>
      </c>
      <c r="E1559" s="101" t="s">
        <v>25</v>
      </c>
      <c r="F1559" s="104" t="s">
        <v>2467</v>
      </c>
      <c r="G1559" s="101" t="s">
        <v>256</v>
      </c>
      <c r="H1559" s="111">
        <v>352511918</v>
      </c>
      <c r="I1559" s="218" t="s">
        <v>14</v>
      </c>
      <c r="J1559" s="103" t="s">
        <v>50</v>
      </c>
      <c r="K1559" s="103" t="s">
        <v>14</v>
      </c>
      <c r="L1559" s="47" t="s">
        <v>2472</v>
      </c>
    </row>
    <row r="1560" spans="2:12" ht="60">
      <c r="B1560" s="101">
        <v>70141800</v>
      </c>
      <c r="C1560" s="173" t="s">
        <v>2473</v>
      </c>
      <c r="D1560" s="104" t="s">
        <v>16</v>
      </c>
      <c r="E1560" s="101" t="s">
        <v>11</v>
      </c>
      <c r="F1560" s="104" t="s">
        <v>257</v>
      </c>
      <c r="G1560" s="101" t="s">
        <v>256</v>
      </c>
      <c r="H1560" s="116">
        <v>499655501</v>
      </c>
      <c r="I1560" s="218" t="s">
        <v>14</v>
      </c>
      <c r="J1560" s="103" t="s">
        <v>50</v>
      </c>
      <c r="K1560" s="103" t="s">
        <v>14</v>
      </c>
      <c r="L1560" s="47" t="s">
        <v>2474</v>
      </c>
    </row>
    <row r="1561" spans="2:12" ht="60">
      <c r="B1561" s="101">
        <v>86111602</v>
      </c>
      <c r="C1561" s="176" t="s">
        <v>2475</v>
      </c>
      <c r="D1561" s="104" t="s">
        <v>259</v>
      </c>
      <c r="E1561" s="36" t="s">
        <v>25</v>
      </c>
      <c r="F1561" s="104" t="s">
        <v>2467</v>
      </c>
      <c r="G1561" s="101" t="s">
        <v>256</v>
      </c>
      <c r="H1561" s="102">
        <v>30000000</v>
      </c>
      <c r="I1561" s="218" t="s">
        <v>14</v>
      </c>
      <c r="J1561" s="103" t="s">
        <v>50</v>
      </c>
      <c r="K1561" s="103" t="s">
        <v>14</v>
      </c>
      <c r="L1561" s="47" t="s">
        <v>2476</v>
      </c>
    </row>
    <row r="1562" spans="2:12" ht="76.5">
      <c r="B1562" s="101">
        <v>70141800</v>
      </c>
      <c r="C1562" s="173" t="s">
        <v>2477</v>
      </c>
      <c r="D1562" s="104" t="s">
        <v>16</v>
      </c>
      <c r="E1562" s="101" t="s">
        <v>11</v>
      </c>
      <c r="F1562" s="104" t="s">
        <v>257</v>
      </c>
      <c r="G1562" s="101" t="s">
        <v>256</v>
      </c>
      <c r="H1562" s="116">
        <v>76992508</v>
      </c>
      <c r="I1562" s="218">
        <v>76992508</v>
      </c>
      <c r="J1562" s="121" t="s">
        <v>696</v>
      </c>
      <c r="K1562" s="121" t="s">
        <v>260</v>
      </c>
      <c r="L1562" s="47" t="s">
        <v>2478</v>
      </c>
    </row>
    <row r="1563" spans="2:12" ht="51">
      <c r="B1563" s="101">
        <v>80111620</v>
      </c>
      <c r="C1563" s="173" t="s">
        <v>2479</v>
      </c>
      <c r="D1563" s="104" t="s">
        <v>324</v>
      </c>
      <c r="E1563" s="101" t="s">
        <v>25</v>
      </c>
      <c r="F1563" s="104" t="s">
        <v>257</v>
      </c>
      <c r="G1563" s="123" t="s">
        <v>2480</v>
      </c>
      <c r="H1563" s="111">
        <v>376000000</v>
      </c>
      <c r="I1563" s="218" t="s">
        <v>14</v>
      </c>
      <c r="J1563" s="103" t="s">
        <v>50</v>
      </c>
      <c r="K1563" s="103" t="s">
        <v>14</v>
      </c>
      <c r="L1563" s="47" t="s">
        <v>2481</v>
      </c>
    </row>
    <row r="1564" spans="2:12" ht="51">
      <c r="B1564" s="101">
        <v>86101700</v>
      </c>
      <c r="C1564" s="173" t="s">
        <v>2482</v>
      </c>
      <c r="D1564" s="104" t="s">
        <v>324</v>
      </c>
      <c r="E1564" s="101" t="s">
        <v>25</v>
      </c>
      <c r="F1564" s="104" t="s">
        <v>257</v>
      </c>
      <c r="G1564" s="101" t="s">
        <v>2483</v>
      </c>
      <c r="H1564" s="116">
        <v>500000000</v>
      </c>
      <c r="I1564" s="218" t="s">
        <v>14</v>
      </c>
      <c r="J1564" s="103" t="s">
        <v>50</v>
      </c>
      <c r="K1564" s="103" t="s">
        <v>14</v>
      </c>
      <c r="L1564" s="47" t="s">
        <v>2474</v>
      </c>
    </row>
    <row r="1565" spans="2:12" ht="75">
      <c r="B1565" s="101">
        <v>86101700</v>
      </c>
      <c r="C1565" s="173" t="s">
        <v>2484</v>
      </c>
      <c r="D1565" s="104" t="s">
        <v>324</v>
      </c>
      <c r="E1565" s="101" t="s">
        <v>25</v>
      </c>
      <c r="F1565" s="104" t="s">
        <v>257</v>
      </c>
      <c r="G1565" s="101" t="s">
        <v>2483</v>
      </c>
      <c r="H1565" s="116">
        <v>300000000</v>
      </c>
      <c r="I1565" s="218" t="s">
        <v>14</v>
      </c>
      <c r="J1565" s="103" t="s">
        <v>50</v>
      </c>
      <c r="K1565" s="103" t="s">
        <v>14</v>
      </c>
      <c r="L1565" s="47" t="s">
        <v>2474</v>
      </c>
    </row>
    <row r="1566" spans="2:12" ht="51">
      <c r="B1566" s="101">
        <v>70141700</v>
      </c>
      <c r="C1566" s="173" t="s">
        <v>2485</v>
      </c>
      <c r="D1566" s="104" t="s">
        <v>324</v>
      </c>
      <c r="E1566" s="101" t="s">
        <v>114</v>
      </c>
      <c r="F1566" s="104" t="s">
        <v>257</v>
      </c>
      <c r="G1566" s="101" t="s">
        <v>2483</v>
      </c>
      <c r="H1566" s="116">
        <v>500000000</v>
      </c>
      <c r="I1566" s="218" t="s">
        <v>14</v>
      </c>
      <c r="J1566" s="103" t="s">
        <v>50</v>
      </c>
      <c r="K1566" s="103" t="s">
        <v>14</v>
      </c>
      <c r="L1566" s="47" t="s">
        <v>2474</v>
      </c>
    </row>
    <row r="1567" spans="2:12" ht="51">
      <c r="B1567" s="115" t="s">
        <v>973</v>
      </c>
      <c r="C1567" s="173" t="s">
        <v>974</v>
      </c>
      <c r="D1567" s="104" t="s">
        <v>10</v>
      </c>
      <c r="E1567" s="101" t="s">
        <v>975</v>
      </c>
      <c r="F1567" s="104" t="s">
        <v>31</v>
      </c>
      <c r="G1567" s="101" t="s">
        <v>256</v>
      </c>
      <c r="H1567" s="116">
        <v>9187200</v>
      </c>
      <c r="I1567" s="218" t="s">
        <v>14</v>
      </c>
      <c r="J1567" s="103" t="s">
        <v>50</v>
      </c>
      <c r="K1567" s="103" t="s">
        <v>14</v>
      </c>
      <c r="L1567" s="47" t="s">
        <v>2486</v>
      </c>
    </row>
    <row r="1568" spans="2:12" ht="76.5">
      <c r="B1568" s="101">
        <v>70141804</v>
      </c>
      <c r="C1568" s="173" t="s">
        <v>2487</v>
      </c>
      <c r="D1568" s="104" t="s">
        <v>324</v>
      </c>
      <c r="E1568" s="101" t="s">
        <v>25</v>
      </c>
      <c r="F1568" s="104" t="s">
        <v>257</v>
      </c>
      <c r="G1568" s="101" t="s">
        <v>2488</v>
      </c>
      <c r="H1568" s="116">
        <v>1799985721</v>
      </c>
      <c r="I1568" s="218" t="s">
        <v>14</v>
      </c>
      <c r="J1568" s="103" t="s">
        <v>50</v>
      </c>
      <c r="K1568" s="103" t="s">
        <v>14</v>
      </c>
      <c r="L1568" s="47" t="s">
        <v>2474</v>
      </c>
    </row>
    <row r="1569" spans="2:12" ht="76.5">
      <c r="B1569" s="101">
        <v>70141700</v>
      </c>
      <c r="C1569" s="173" t="s">
        <v>2489</v>
      </c>
      <c r="D1569" s="104" t="s">
        <v>324</v>
      </c>
      <c r="E1569" s="101" t="s">
        <v>25</v>
      </c>
      <c r="F1569" s="104" t="s">
        <v>257</v>
      </c>
      <c r="G1569" s="101" t="s">
        <v>2488</v>
      </c>
      <c r="H1569" s="116">
        <v>2354478704</v>
      </c>
      <c r="I1569" s="218" t="s">
        <v>14</v>
      </c>
      <c r="J1569" s="103" t="s">
        <v>50</v>
      </c>
      <c r="K1569" s="103" t="s">
        <v>14</v>
      </c>
      <c r="L1569" s="47" t="s">
        <v>2474</v>
      </c>
    </row>
    <row r="1570" spans="2:12" ht="76.5">
      <c r="B1570" s="101">
        <v>70101905</v>
      </c>
      <c r="C1570" s="173" t="s">
        <v>2490</v>
      </c>
      <c r="D1570" s="104" t="s">
        <v>324</v>
      </c>
      <c r="E1570" s="101" t="s">
        <v>25</v>
      </c>
      <c r="F1570" s="104" t="s">
        <v>257</v>
      </c>
      <c r="G1570" s="101" t="s">
        <v>2488</v>
      </c>
      <c r="H1570" s="116">
        <v>600178520</v>
      </c>
      <c r="I1570" s="218" t="s">
        <v>14</v>
      </c>
      <c r="J1570" s="103" t="s">
        <v>50</v>
      </c>
      <c r="K1570" s="103" t="s">
        <v>14</v>
      </c>
      <c r="L1570" s="47" t="s">
        <v>2474</v>
      </c>
    </row>
    <row r="1571" spans="2:12" ht="102">
      <c r="B1571" s="101">
        <v>70141700</v>
      </c>
      <c r="C1571" s="173" t="s">
        <v>2491</v>
      </c>
      <c r="D1571" s="104" t="s">
        <v>324</v>
      </c>
      <c r="E1571" s="101" t="s">
        <v>25</v>
      </c>
      <c r="F1571" s="104" t="s">
        <v>257</v>
      </c>
      <c r="G1571" s="101" t="s">
        <v>2488</v>
      </c>
      <c r="H1571" s="116">
        <v>2900000000</v>
      </c>
      <c r="I1571" s="218" t="s">
        <v>14</v>
      </c>
      <c r="J1571" s="103" t="s">
        <v>50</v>
      </c>
      <c r="K1571" s="103" t="s">
        <v>14</v>
      </c>
      <c r="L1571" s="47" t="s">
        <v>2474</v>
      </c>
    </row>
    <row r="1572" spans="2:12" ht="76.5">
      <c r="B1572" s="101">
        <v>70141700</v>
      </c>
      <c r="C1572" s="173" t="s">
        <v>2492</v>
      </c>
      <c r="D1572" s="104" t="s">
        <v>324</v>
      </c>
      <c r="E1572" s="101" t="s">
        <v>25</v>
      </c>
      <c r="F1572" s="104" t="s">
        <v>257</v>
      </c>
      <c r="G1572" s="101" t="s">
        <v>2488</v>
      </c>
      <c r="H1572" s="116">
        <v>1250000000</v>
      </c>
      <c r="I1572" s="218" t="s">
        <v>14</v>
      </c>
      <c r="J1572" s="103" t="s">
        <v>50</v>
      </c>
      <c r="K1572" s="103" t="s">
        <v>14</v>
      </c>
      <c r="L1572" s="47" t="s">
        <v>2474</v>
      </c>
    </row>
    <row r="1573" spans="2:12" ht="63.75">
      <c r="B1573" s="124">
        <v>80111600</v>
      </c>
      <c r="C1573" s="174" t="s">
        <v>2493</v>
      </c>
      <c r="D1573" s="104" t="s">
        <v>324</v>
      </c>
      <c r="E1573" s="101" t="s">
        <v>25</v>
      </c>
      <c r="F1573" s="104" t="s">
        <v>257</v>
      </c>
      <c r="G1573" s="101" t="s">
        <v>2488</v>
      </c>
      <c r="H1573" s="116">
        <v>250000000</v>
      </c>
      <c r="I1573" s="218" t="s">
        <v>14</v>
      </c>
      <c r="J1573" s="103" t="s">
        <v>50</v>
      </c>
      <c r="K1573" s="103" t="s">
        <v>14</v>
      </c>
      <c r="L1573" s="47" t="s">
        <v>2476</v>
      </c>
    </row>
    <row r="1574" spans="2:12" ht="89.25">
      <c r="B1574" s="125">
        <v>85101604</v>
      </c>
      <c r="C1574" s="125" t="s">
        <v>145</v>
      </c>
      <c r="D1574" s="126" t="s">
        <v>16</v>
      </c>
      <c r="E1574" s="125" t="s">
        <v>250</v>
      </c>
      <c r="F1574" s="125" t="s">
        <v>31</v>
      </c>
      <c r="G1574" s="125" t="s">
        <v>146</v>
      </c>
      <c r="H1574" s="127">
        <v>8100000000</v>
      </c>
      <c r="I1574" s="226" t="s">
        <v>14</v>
      </c>
      <c r="J1574" s="125" t="s">
        <v>50</v>
      </c>
      <c r="K1574" s="125" t="s">
        <v>14</v>
      </c>
      <c r="L1574" s="125" t="s">
        <v>2494</v>
      </c>
    </row>
    <row r="1575" spans="2:12" ht="89.25">
      <c r="B1575" s="128">
        <v>85101604</v>
      </c>
      <c r="C1575" s="128" t="s">
        <v>148</v>
      </c>
      <c r="D1575" s="129" t="s">
        <v>16</v>
      </c>
      <c r="E1575" s="128" t="s">
        <v>250</v>
      </c>
      <c r="F1575" s="128" t="s">
        <v>31</v>
      </c>
      <c r="G1575" s="128" t="s">
        <v>146</v>
      </c>
      <c r="H1575" s="130">
        <v>1530000000</v>
      </c>
      <c r="I1575" s="227" t="s">
        <v>14</v>
      </c>
      <c r="J1575" s="128" t="s">
        <v>50</v>
      </c>
      <c r="K1575" s="128" t="s">
        <v>14</v>
      </c>
      <c r="L1575" s="128" t="s">
        <v>2494</v>
      </c>
    </row>
    <row r="1576" spans="2:12" ht="76.5">
      <c r="B1576" s="128">
        <v>85101604</v>
      </c>
      <c r="C1576" s="128" t="s">
        <v>149</v>
      </c>
      <c r="D1576" s="129" t="s">
        <v>16</v>
      </c>
      <c r="E1576" s="128" t="s">
        <v>250</v>
      </c>
      <c r="F1576" s="128" t="s">
        <v>31</v>
      </c>
      <c r="G1576" s="128" t="s">
        <v>146</v>
      </c>
      <c r="H1576" s="130">
        <v>2700000000</v>
      </c>
      <c r="I1576" s="227" t="s">
        <v>14</v>
      </c>
      <c r="J1576" s="128" t="s">
        <v>50</v>
      </c>
      <c r="K1576" s="128" t="s">
        <v>14</v>
      </c>
      <c r="L1576" s="128" t="s">
        <v>2494</v>
      </c>
    </row>
    <row r="1577" spans="2:12" ht="89.25">
      <c r="B1577" s="128">
        <v>85101604</v>
      </c>
      <c r="C1577" s="128" t="s">
        <v>150</v>
      </c>
      <c r="D1577" s="129" t="s">
        <v>16</v>
      </c>
      <c r="E1577" s="128" t="s">
        <v>18</v>
      </c>
      <c r="F1577" s="128" t="s">
        <v>31</v>
      </c>
      <c r="G1577" s="128" t="s">
        <v>146</v>
      </c>
      <c r="H1577" s="130">
        <v>3600000000</v>
      </c>
      <c r="I1577" s="227" t="s">
        <v>14</v>
      </c>
      <c r="J1577" s="128" t="s">
        <v>50</v>
      </c>
      <c r="K1577" s="128" t="s">
        <v>14</v>
      </c>
      <c r="L1577" s="128" t="s">
        <v>2494</v>
      </c>
    </row>
    <row r="1578" spans="2:12" ht="89.25">
      <c r="B1578" s="128">
        <v>85101604</v>
      </c>
      <c r="C1578" s="128" t="s">
        <v>151</v>
      </c>
      <c r="D1578" s="129" t="s">
        <v>16</v>
      </c>
      <c r="E1578" s="128" t="s">
        <v>250</v>
      </c>
      <c r="F1578" s="128" t="s">
        <v>31</v>
      </c>
      <c r="G1578" s="128" t="s">
        <v>146</v>
      </c>
      <c r="H1578" s="130">
        <v>7200000000</v>
      </c>
      <c r="I1578" s="227" t="s">
        <v>14</v>
      </c>
      <c r="J1578" s="128" t="s">
        <v>50</v>
      </c>
      <c r="K1578" s="128" t="s">
        <v>14</v>
      </c>
      <c r="L1578" s="128" t="s">
        <v>2494</v>
      </c>
    </row>
    <row r="1579" spans="2:12" ht="89.25">
      <c r="B1579" s="128">
        <v>85101604</v>
      </c>
      <c r="C1579" s="128" t="s">
        <v>152</v>
      </c>
      <c r="D1579" s="129" t="s">
        <v>16</v>
      </c>
      <c r="E1579" s="128" t="s">
        <v>11</v>
      </c>
      <c r="F1579" s="128" t="s">
        <v>31</v>
      </c>
      <c r="G1579" s="128" t="s">
        <v>146</v>
      </c>
      <c r="H1579" s="130">
        <v>2430000000</v>
      </c>
      <c r="I1579" s="227" t="s">
        <v>14</v>
      </c>
      <c r="J1579" s="128" t="s">
        <v>50</v>
      </c>
      <c r="K1579" s="128" t="s">
        <v>14</v>
      </c>
      <c r="L1579" s="128" t="s">
        <v>2494</v>
      </c>
    </row>
    <row r="1580" spans="2:12" ht="89.25">
      <c r="B1580" s="128">
        <v>85101604</v>
      </c>
      <c r="C1580" s="128" t="s">
        <v>153</v>
      </c>
      <c r="D1580" s="129" t="s">
        <v>16</v>
      </c>
      <c r="E1580" s="128" t="s">
        <v>11</v>
      </c>
      <c r="F1580" s="128" t="s">
        <v>31</v>
      </c>
      <c r="G1580" s="128" t="s">
        <v>146</v>
      </c>
      <c r="H1580" s="130">
        <v>630000000</v>
      </c>
      <c r="I1580" s="227" t="s">
        <v>14</v>
      </c>
      <c r="J1580" s="128" t="s">
        <v>50</v>
      </c>
      <c r="K1580" s="128" t="s">
        <v>14</v>
      </c>
      <c r="L1580" s="128" t="s">
        <v>2494</v>
      </c>
    </row>
    <row r="1581" spans="2:12" ht="76.5">
      <c r="B1581" s="128">
        <v>85101604</v>
      </c>
      <c r="C1581" s="128" t="s">
        <v>154</v>
      </c>
      <c r="D1581" s="129" t="s">
        <v>16</v>
      </c>
      <c r="E1581" s="128" t="s">
        <v>11</v>
      </c>
      <c r="F1581" s="128" t="s">
        <v>31</v>
      </c>
      <c r="G1581" s="128" t="s">
        <v>146</v>
      </c>
      <c r="H1581" s="130">
        <v>1080000000</v>
      </c>
      <c r="I1581" s="227" t="s">
        <v>14</v>
      </c>
      <c r="J1581" s="128" t="s">
        <v>50</v>
      </c>
      <c r="K1581" s="128" t="s">
        <v>14</v>
      </c>
      <c r="L1581" s="128" t="s">
        <v>2494</v>
      </c>
    </row>
    <row r="1582" spans="2:12" ht="89.25">
      <c r="B1582" s="128">
        <v>85101604</v>
      </c>
      <c r="C1582" s="128" t="s">
        <v>2495</v>
      </c>
      <c r="D1582" s="129" t="s">
        <v>16</v>
      </c>
      <c r="E1582" s="128" t="s">
        <v>11</v>
      </c>
      <c r="F1582" s="128" t="s">
        <v>31</v>
      </c>
      <c r="G1582" s="128" t="s">
        <v>146</v>
      </c>
      <c r="H1582" s="130">
        <v>810000000</v>
      </c>
      <c r="I1582" s="227" t="s">
        <v>14</v>
      </c>
      <c r="J1582" s="128" t="s">
        <v>50</v>
      </c>
      <c r="K1582" s="128" t="s">
        <v>14</v>
      </c>
      <c r="L1582" s="128" t="s">
        <v>2494</v>
      </c>
    </row>
    <row r="1583" spans="2:12" ht="89.25">
      <c r="B1583" s="128">
        <v>85101604</v>
      </c>
      <c r="C1583" s="128" t="s">
        <v>155</v>
      </c>
      <c r="D1583" s="129" t="s">
        <v>16</v>
      </c>
      <c r="E1583" s="128" t="s">
        <v>11</v>
      </c>
      <c r="F1583" s="128" t="s">
        <v>31</v>
      </c>
      <c r="G1583" s="128" t="s">
        <v>146</v>
      </c>
      <c r="H1583" s="130">
        <v>450000000</v>
      </c>
      <c r="I1583" s="227" t="s">
        <v>14</v>
      </c>
      <c r="J1583" s="128" t="s">
        <v>50</v>
      </c>
      <c r="K1583" s="128" t="s">
        <v>14</v>
      </c>
      <c r="L1583" s="128" t="s">
        <v>2494</v>
      </c>
    </row>
    <row r="1584" spans="2:12" ht="89.25">
      <c r="B1584" s="128">
        <v>85101604</v>
      </c>
      <c r="C1584" s="128" t="s">
        <v>156</v>
      </c>
      <c r="D1584" s="129" t="s">
        <v>16</v>
      </c>
      <c r="E1584" s="128" t="s">
        <v>11</v>
      </c>
      <c r="F1584" s="128" t="s">
        <v>31</v>
      </c>
      <c r="G1584" s="128" t="s">
        <v>146</v>
      </c>
      <c r="H1584" s="130">
        <v>450000000</v>
      </c>
      <c r="I1584" s="227" t="s">
        <v>14</v>
      </c>
      <c r="J1584" s="128" t="s">
        <v>50</v>
      </c>
      <c r="K1584" s="128" t="s">
        <v>14</v>
      </c>
      <c r="L1584" s="128" t="s">
        <v>2494</v>
      </c>
    </row>
    <row r="1585" spans="2:12" ht="89.25">
      <c r="B1585" s="128">
        <v>85101604</v>
      </c>
      <c r="C1585" s="128" t="s">
        <v>157</v>
      </c>
      <c r="D1585" s="129" t="s">
        <v>16</v>
      </c>
      <c r="E1585" s="128" t="s">
        <v>35</v>
      </c>
      <c r="F1585" s="128" t="s">
        <v>31</v>
      </c>
      <c r="G1585" s="128" t="s">
        <v>146</v>
      </c>
      <c r="H1585" s="130">
        <v>249882000</v>
      </c>
      <c r="I1585" s="227" t="s">
        <v>14</v>
      </c>
      <c r="J1585" s="128" t="s">
        <v>50</v>
      </c>
      <c r="K1585" s="128" t="s">
        <v>14</v>
      </c>
      <c r="L1585" s="128" t="s">
        <v>2494</v>
      </c>
    </row>
    <row r="1586" spans="2:12" ht="89.25">
      <c r="B1586" s="128">
        <v>85101604</v>
      </c>
      <c r="C1586" s="128" t="s">
        <v>158</v>
      </c>
      <c r="D1586" s="129" t="s">
        <v>16</v>
      </c>
      <c r="E1586" s="128" t="s">
        <v>11</v>
      </c>
      <c r="F1586" s="128" t="s">
        <v>31</v>
      </c>
      <c r="G1586" s="128" t="s">
        <v>146</v>
      </c>
      <c r="H1586" s="130">
        <v>279000000</v>
      </c>
      <c r="I1586" s="227" t="s">
        <v>14</v>
      </c>
      <c r="J1586" s="128" t="s">
        <v>50</v>
      </c>
      <c r="K1586" s="128" t="s">
        <v>14</v>
      </c>
      <c r="L1586" s="128" t="s">
        <v>2494</v>
      </c>
    </row>
    <row r="1587" spans="2:12" ht="89.25">
      <c r="B1587" s="128">
        <v>85101604</v>
      </c>
      <c r="C1587" s="128" t="s">
        <v>2496</v>
      </c>
      <c r="D1587" s="129" t="s">
        <v>16</v>
      </c>
      <c r="E1587" s="128" t="s">
        <v>25</v>
      </c>
      <c r="F1587" s="128" t="s">
        <v>31</v>
      </c>
      <c r="G1587" s="128" t="s">
        <v>146</v>
      </c>
      <c r="H1587" s="130">
        <v>677568000</v>
      </c>
      <c r="I1587" s="227" t="s">
        <v>14</v>
      </c>
      <c r="J1587" s="128" t="s">
        <v>50</v>
      </c>
      <c r="K1587" s="128" t="s">
        <v>14</v>
      </c>
      <c r="L1587" s="128" t="s">
        <v>2494</v>
      </c>
    </row>
    <row r="1588" spans="2:12" ht="89.25">
      <c r="B1588" s="128">
        <v>85101604</v>
      </c>
      <c r="C1588" s="128" t="s">
        <v>2497</v>
      </c>
      <c r="D1588" s="129" t="s">
        <v>16</v>
      </c>
      <c r="E1588" s="128" t="s">
        <v>11</v>
      </c>
      <c r="F1588" s="128" t="s">
        <v>31</v>
      </c>
      <c r="G1588" s="128" t="s">
        <v>146</v>
      </c>
      <c r="H1588" s="130">
        <v>25200000</v>
      </c>
      <c r="I1588" s="227" t="s">
        <v>14</v>
      </c>
      <c r="J1588" s="128" t="s">
        <v>50</v>
      </c>
      <c r="K1588" s="128" t="s">
        <v>14</v>
      </c>
      <c r="L1588" s="128" t="s">
        <v>2494</v>
      </c>
    </row>
    <row r="1589" spans="2:12" ht="89.25">
      <c r="B1589" s="128">
        <v>85101604</v>
      </c>
      <c r="C1589" s="128" t="s">
        <v>159</v>
      </c>
      <c r="D1589" s="129" t="s">
        <v>16</v>
      </c>
      <c r="E1589" s="128" t="s">
        <v>25</v>
      </c>
      <c r="F1589" s="128" t="s">
        <v>31</v>
      </c>
      <c r="G1589" s="128" t="s">
        <v>146</v>
      </c>
      <c r="H1589" s="130">
        <v>380954000</v>
      </c>
      <c r="I1589" s="227" t="s">
        <v>14</v>
      </c>
      <c r="J1589" s="128" t="s">
        <v>50</v>
      </c>
      <c r="K1589" s="128" t="s">
        <v>14</v>
      </c>
      <c r="L1589" s="128" t="s">
        <v>2494</v>
      </c>
    </row>
    <row r="1590" spans="2:12" ht="89.25">
      <c r="B1590" s="128">
        <v>85101604</v>
      </c>
      <c r="C1590" s="128" t="s">
        <v>160</v>
      </c>
      <c r="D1590" s="129" t="s">
        <v>16</v>
      </c>
      <c r="E1590" s="128" t="s">
        <v>35</v>
      </c>
      <c r="F1590" s="128" t="s">
        <v>31</v>
      </c>
      <c r="G1590" s="128" t="s">
        <v>146</v>
      </c>
      <c r="H1590" s="130">
        <v>153716000</v>
      </c>
      <c r="I1590" s="227" t="s">
        <v>14</v>
      </c>
      <c r="J1590" s="128" t="s">
        <v>50</v>
      </c>
      <c r="K1590" s="128" t="s">
        <v>14</v>
      </c>
      <c r="L1590" s="128" t="s">
        <v>2494</v>
      </c>
    </row>
    <row r="1591" spans="2:12" ht="76.5">
      <c r="B1591" s="128">
        <v>85101604</v>
      </c>
      <c r="C1591" s="128" t="s">
        <v>161</v>
      </c>
      <c r="D1591" s="129" t="s">
        <v>16</v>
      </c>
      <c r="E1591" s="128" t="s">
        <v>11</v>
      </c>
      <c r="F1591" s="128" t="s">
        <v>31</v>
      </c>
      <c r="G1591" s="128" t="s">
        <v>146</v>
      </c>
      <c r="H1591" s="130">
        <v>90000000</v>
      </c>
      <c r="I1591" s="227" t="s">
        <v>14</v>
      </c>
      <c r="J1591" s="128" t="s">
        <v>50</v>
      </c>
      <c r="K1591" s="128" t="s">
        <v>14</v>
      </c>
      <c r="L1591" s="128" t="s">
        <v>2494</v>
      </c>
    </row>
    <row r="1592" spans="2:12" ht="89.25">
      <c r="B1592" s="128">
        <v>85101604</v>
      </c>
      <c r="C1592" s="128" t="s">
        <v>2498</v>
      </c>
      <c r="D1592" s="129" t="s">
        <v>16</v>
      </c>
      <c r="E1592" s="128" t="s">
        <v>11</v>
      </c>
      <c r="F1592" s="128" t="s">
        <v>31</v>
      </c>
      <c r="G1592" s="128" t="s">
        <v>146</v>
      </c>
      <c r="H1592" s="130">
        <v>90000000</v>
      </c>
      <c r="I1592" s="227" t="s">
        <v>14</v>
      </c>
      <c r="J1592" s="128" t="s">
        <v>50</v>
      </c>
      <c r="K1592" s="128" t="s">
        <v>14</v>
      </c>
      <c r="L1592" s="128" t="s">
        <v>2494</v>
      </c>
    </row>
    <row r="1593" spans="2:12" ht="89.25">
      <c r="B1593" s="128">
        <v>85101604</v>
      </c>
      <c r="C1593" s="128" t="s">
        <v>2499</v>
      </c>
      <c r="D1593" s="129" t="s">
        <v>16</v>
      </c>
      <c r="E1593" s="128" t="s">
        <v>11</v>
      </c>
      <c r="F1593" s="128" t="s">
        <v>31</v>
      </c>
      <c r="G1593" s="128" t="s">
        <v>146</v>
      </c>
      <c r="H1593" s="130">
        <v>36000000</v>
      </c>
      <c r="I1593" s="227" t="s">
        <v>14</v>
      </c>
      <c r="J1593" s="128" t="s">
        <v>50</v>
      </c>
      <c r="K1593" s="128" t="s">
        <v>14</v>
      </c>
      <c r="L1593" s="128" t="s">
        <v>2494</v>
      </c>
    </row>
    <row r="1594" spans="2:12" ht="89.25">
      <c r="B1594" s="128">
        <v>85101604</v>
      </c>
      <c r="C1594" s="128" t="s">
        <v>162</v>
      </c>
      <c r="D1594" s="129" t="s">
        <v>16</v>
      </c>
      <c r="E1594" s="128" t="s">
        <v>11</v>
      </c>
      <c r="F1594" s="128" t="s">
        <v>31</v>
      </c>
      <c r="G1594" s="128" t="s">
        <v>146</v>
      </c>
      <c r="H1594" s="130">
        <v>108000000</v>
      </c>
      <c r="I1594" s="227" t="s">
        <v>14</v>
      </c>
      <c r="J1594" s="128" t="s">
        <v>50</v>
      </c>
      <c r="K1594" s="128" t="s">
        <v>14</v>
      </c>
      <c r="L1594" s="128" t="s">
        <v>2494</v>
      </c>
    </row>
    <row r="1595" spans="2:12" ht="63.75">
      <c r="B1595" s="128">
        <v>85101504</v>
      </c>
      <c r="C1595" s="128" t="s">
        <v>2500</v>
      </c>
      <c r="D1595" s="129" t="s">
        <v>16</v>
      </c>
      <c r="E1595" s="128" t="s">
        <v>11</v>
      </c>
      <c r="F1595" s="128" t="s">
        <v>31</v>
      </c>
      <c r="G1595" s="128" t="s">
        <v>163</v>
      </c>
      <c r="H1595" s="130">
        <v>243000000</v>
      </c>
      <c r="I1595" s="227" t="s">
        <v>14</v>
      </c>
      <c r="J1595" s="128" t="s">
        <v>50</v>
      </c>
      <c r="K1595" s="128" t="s">
        <v>14</v>
      </c>
      <c r="L1595" s="128" t="s">
        <v>2494</v>
      </c>
    </row>
    <row r="1596" spans="2:12" ht="51">
      <c r="B1596" s="128">
        <v>85101504</v>
      </c>
      <c r="C1596" s="128" t="s">
        <v>164</v>
      </c>
      <c r="D1596" s="129" t="s">
        <v>16</v>
      </c>
      <c r="E1596" s="128" t="s">
        <v>11</v>
      </c>
      <c r="F1596" s="128" t="s">
        <v>31</v>
      </c>
      <c r="G1596" s="128" t="s">
        <v>163</v>
      </c>
      <c r="H1596" s="130">
        <v>357000000</v>
      </c>
      <c r="I1596" s="227" t="s">
        <v>14</v>
      </c>
      <c r="J1596" s="128" t="s">
        <v>50</v>
      </c>
      <c r="K1596" s="128" t="s">
        <v>14</v>
      </c>
      <c r="L1596" s="128" t="s">
        <v>2494</v>
      </c>
    </row>
    <row r="1597" spans="2:12" ht="51">
      <c r="B1597" s="128">
        <v>85101604</v>
      </c>
      <c r="C1597" s="128" t="s">
        <v>165</v>
      </c>
      <c r="D1597" s="129" t="s">
        <v>16</v>
      </c>
      <c r="E1597" s="128" t="s">
        <v>11</v>
      </c>
      <c r="F1597" s="128" t="s">
        <v>31</v>
      </c>
      <c r="G1597" s="128" t="s">
        <v>163</v>
      </c>
      <c r="H1597" s="130">
        <v>202271000</v>
      </c>
      <c r="I1597" s="227" t="s">
        <v>14</v>
      </c>
      <c r="J1597" s="128" t="s">
        <v>50</v>
      </c>
      <c r="K1597" s="128" t="s">
        <v>14</v>
      </c>
      <c r="L1597" s="128" t="s">
        <v>2494</v>
      </c>
    </row>
    <row r="1598" spans="2:12" ht="51">
      <c r="B1598" s="128">
        <v>85101604</v>
      </c>
      <c r="C1598" s="128" t="s">
        <v>166</v>
      </c>
      <c r="D1598" s="129" t="s">
        <v>16</v>
      </c>
      <c r="E1598" s="128" t="s">
        <v>25</v>
      </c>
      <c r="F1598" s="128" t="s">
        <v>31</v>
      </c>
      <c r="G1598" s="128" t="s">
        <v>163</v>
      </c>
      <c r="H1598" s="130">
        <v>153482212</v>
      </c>
      <c r="I1598" s="227" t="s">
        <v>14</v>
      </c>
      <c r="J1598" s="128" t="s">
        <v>50</v>
      </c>
      <c r="K1598" s="128" t="s">
        <v>14</v>
      </c>
      <c r="L1598" s="128" t="s">
        <v>2494</v>
      </c>
    </row>
    <row r="1599" spans="2:12" ht="51">
      <c r="B1599" s="128">
        <v>85101604</v>
      </c>
      <c r="C1599" s="128" t="s">
        <v>167</v>
      </c>
      <c r="D1599" s="129" t="s">
        <v>16</v>
      </c>
      <c r="E1599" s="128" t="s">
        <v>11</v>
      </c>
      <c r="F1599" s="128" t="s">
        <v>31</v>
      </c>
      <c r="G1599" s="128" t="s">
        <v>163</v>
      </c>
      <c r="H1599" s="130">
        <v>207650000</v>
      </c>
      <c r="I1599" s="227" t="s">
        <v>14</v>
      </c>
      <c r="J1599" s="128" t="s">
        <v>50</v>
      </c>
      <c r="K1599" s="128" t="s">
        <v>14</v>
      </c>
      <c r="L1599" s="128" t="s">
        <v>2494</v>
      </c>
    </row>
    <row r="1600" spans="2:12" ht="51">
      <c r="B1600" s="128">
        <v>85101604</v>
      </c>
      <c r="C1600" s="128" t="s">
        <v>168</v>
      </c>
      <c r="D1600" s="129" t="s">
        <v>16</v>
      </c>
      <c r="E1600" s="128" t="s">
        <v>11</v>
      </c>
      <c r="F1600" s="128" t="s">
        <v>31</v>
      </c>
      <c r="G1600" s="128" t="s">
        <v>163</v>
      </c>
      <c r="H1600" s="130">
        <v>251581000</v>
      </c>
      <c r="I1600" s="227" t="s">
        <v>14</v>
      </c>
      <c r="J1600" s="128" t="s">
        <v>50</v>
      </c>
      <c r="K1600" s="128" t="s">
        <v>14</v>
      </c>
      <c r="L1600" s="128" t="s">
        <v>2494</v>
      </c>
    </row>
    <row r="1601" spans="2:12" ht="51">
      <c r="B1601" s="128">
        <v>85101604</v>
      </c>
      <c r="C1601" s="128" t="s">
        <v>169</v>
      </c>
      <c r="D1601" s="129" t="s">
        <v>16</v>
      </c>
      <c r="E1601" s="128" t="s">
        <v>11</v>
      </c>
      <c r="F1601" s="128" t="s">
        <v>31</v>
      </c>
      <c r="G1601" s="128" t="s">
        <v>163</v>
      </c>
      <c r="H1601" s="130">
        <v>142869000</v>
      </c>
      <c r="I1601" s="227" t="s">
        <v>14</v>
      </c>
      <c r="J1601" s="128" t="s">
        <v>50</v>
      </c>
      <c r="K1601" s="128" t="s">
        <v>14</v>
      </c>
      <c r="L1601" s="128" t="s">
        <v>2494</v>
      </c>
    </row>
    <row r="1602" spans="2:12" ht="51">
      <c r="B1602" s="128">
        <v>85101604</v>
      </c>
      <c r="C1602" s="128" t="s">
        <v>170</v>
      </c>
      <c r="D1602" s="129" t="s">
        <v>16</v>
      </c>
      <c r="E1602" s="128" t="s">
        <v>11</v>
      </c>
      <c r="F1602" s="128" t="s">
        <v>31</v>
      </c>
      <c r="G1602" s="128" t="s">
        <v>163</v>
      </c>
      <c r="H1602" s="130">
        <v>129578000</v>
      </c>
      <c r="I1602" s="227" t="s">
        <v>14</v>
      </c>
      <c r="J1602" s="128" t="s">
        <v>50</v>
      </c>
      <c r="K1602" s="128" t="s">
        <v>14</v>
      </c>
      <c r="L1602" s="128" t="s">
        <v>2494</v>
      </c>
    </row>
    <row r="1603" spans="2:12" ht="63.75">
      <c r="B1603" s="128">
        <v>85101604</v>
      </c>
      <c r="C1603" s="128" t="s">
        <v>171</v>
      </c>
      <c r="D1603" s="129" t="s">
        <v>16</v>
      </c>
      <c r="E1603" s="128" t="s">
        <v>11</v>
      </c>
      <c r="F1603" s="128" t="s">
        <v>31</v>
      </c>
      <c r="G1603" s="128" t="s">
        <v>163</v>
      </c>
      <c r="H1603" s="130">
        <v>309871000</v>
      </c>
      <c r="I1603" s="227" t="s">
        <v>14</v>
      </c>
      <c r="J1603" s="128" t="s">
        <v>50</v>
      </c>
      <c r="K1603" s="128" t="s">
        <v>14</v>
      </c>
      <c r="L1603" s="128" t="s">
        <v>2494</v>
      </c>
    </row>
    <row r="1604" spans="2:12" ht="51">
      <c r="B1604" s="128">
        <v>85101604</v>
      </c>
      <c r="C1604" s="128" t="s">
        <v>172</v>
      </c>
      <c r="D1604" s="129" t="s">
        <v>16</v>
      </c>
      <c r="E1604" s="128" t="s">
        <v>25</v>
      </c>
      <c r="F1604" s="128" t="s">
        <v>31</v>
      </c>
      <c r="G1604" s="128" t="s">
        <v>163</v>
      </c>
      <c r="H1604" s="130">
        <v>135563000</v>
      </c>
      <c r="I1604" s="227" t="s">
        <v>14</v>
      </c>
      <c r="J1604" s="128" t="s">
        <v>50</v>
      </c>
      <c r="K1604" s="128" t="s">
        <v>14</v>
      </c>
      <c r="L1604" s="128" t="s">
        <v>2494</v>
      </c>
    </row>
    <row r="1605" spans="2:12" ht="51">
      <c r="B1605" s="128">
        <v>85101604</v>
      </c>
      <c r="C1605" s="128" t="s">
        <v>173</v>
      </c>
      <c r="D1605" s="129" t="s">
        <v>16</v>
      </c>
      <c r="E1605" s="128" t="s">
        <v>11</v>
      </c>
      <c r="F1605" s="128" t="s">
        <v>31</v>
      </c>
      <c r="G1605" s="128" t="s">
        <v>163</v>
      </c>
      <c r="H1605" s="130">
        <v>265961000</v>
      </c>
      <c r="I1605" s="227" t="s">
        <v>14</v>
      </c>
      <c r="J1605" s="128" t="s">
        <v>50</v>
      </c>
      <c r="K1605" s="128" t="s">
        <v>14</v>
      </c>
      <c r="L1605" s="128" t="s">
        <v>2494</v>
      </c>
    </row>
    <row r="1606" spans="2:12" ht="63.75">
      <c r="B1606" s="128">
        <v>85101604</v>
      </c>
      <c r="C1606" s="128" t="s">
        <v>174</v>
      </c>
      <c r="D1606" s="129" t="s">
        <v>16</v>
      </c>
      <c r="E1606" s="128" t="s">
        <v>11</v>
      </c>
      <c r="F1606" s="128" t="s">
        <v>31</v>
      </c>
      <c r="G1606" s="128" t="s">
        <v>163</v>
      </c>
      <c r="H1606" s="130">
        <v>146821000</v>
      </c>
      <c r="I1606" s="227" t="s">
        <v>14</v>
      </c>
      <c r="J1606" s="128" t="s">
        <v>50</v>
      </c>
      <c r="K1606" s="128" t="s">
        <v>14</v>
      </c>
      <c r="L1606" s="128" t="s">
        <v>2494</v>
      </c>
    </row>
    <row r="1607" spans="2:12" ht="51">
      <c r="B1607" s="128">
        <v>85101604</v>
      </c>
      <c r="C1607" s="128" t="s">
        <v>175</v>
      </c>
      <c r="D1607" s="129" t="s">
        <v>16</v>
      </c>
      <c r="E1607" s="128" t="s">
        <v>25</v>
      </c>
      <c r="F1607" s="128" t="s">
        <v>31</v>
      </c>
      <c r="G1607" s="128" t="s">
        <v>163</v>
      </c>
      <c r="H1607" s="130">
        <v>131555000</v>
      </c>
      <c r="I1607" s="227" t="s">
        <v>14</v>
      </c>
      <c r="J1607" s="128" t="s">
        <v>50</v>
      </c>
      <c r="K1607" s="128" t="s">
        <v>14</v>
      </c>
      <c r="L1607" s="128" t="s">
        <v>2494</v>
      </c>
    </row>
    <row r="1608" spans="2:12" ht="51">
      <c r="B1608" s="128">
        <v>85101604</v>
      </c>
      <c r="C1608" s="128" t="s">
        <v>176</v>
      </c>
      <c r="D1608" s="129" t="s">
        <v>16</v>
      </c>
      <c r="E1608" s="128" t="s">
        <v>11</v>
      </c>
      <c r="F1608" s="128" t="s">
        <v>31</v>
      </c>
      <c r="G1608" s="128" t="s">
        <v>163</v>
      </c>
      <c r="H1608" s="130">
        <v>148033000</v>
      </c>
      <c r="I1608" s="227" t="s">
        <v>14</v>
      </c>
      <c r="J1608" s="128" t="s">
        <v>50</v>
      </c>
      <c r="K1608" s="128" t="s">
        <v>14</v>
      </c>
      <c r="L1608" s="128" t="s">
        <v>2494</v>
      </c>
    </row>
    <row r="1609" spans="2:12" ht="63.75">
      <c r="B1609" s="128">
        <v>85101604</v>
      </c>
      <c r="C1609" s="128" t="s">
        <v>177</v>
      </c>
      <c r="D1609" s="129" t="s">
        <v>16</v>
      </c>
      <c r="E1609" s="128" t="s">
        <v>2059</v>
      </c>
      <c r="F1609" s="128" t="s">
        <v>31</v>
      </c>
      <c r="G1609" s="128" t="s">
        <v>163</v>
      </c>
      <c r="H1609" s="131">
        <v>193424000</v>
      </c>
      <c r="I1609" s="227" t="s">
        <v>14</v>
      </c>
      <c r="J1609" s="128" t="s">
        <v>50</v>
      </c>
      <c r="K1609" s="128" t="s">
        <v>14</v>
      </c>
      <c r="L1609" s="128" t="s">
        <v>2494</v>
      </c>
    </row>
    <row r="1610" spans="2:12" ht="51">
      <c r="B1610" s="128">
        <v>85101504</v>
      </c>
      <c r="C1610" s="128" t="s">
        <v>178</v>
      </c>
      <c r="D1610" s="129" t="s">
        <v>16</v>
      </c>
      <c r="E1610" s="128" t="s">
        <v>2501</v>
      </c>
      <c r="F1610" s="128" t="s">
        <v>31</v>
      </c>
      <c r="G1610" s="128" t="s">
        <v>179</v>
      </c>
      <c r="H1610" s="130">
        <v>1350000000</v>
      </c>
      <c r="I1610" s="227" t="s">
        <v>14</v>
      </c>
      <c r="J1610" s="128" t="s">
        <v>50</v>
      </c>
      <c r="K1610" s="128" t="s">
        <v>14</v>
      </c>
      <c r="L1610" s="128" t="s">
        <v>2494</v>
      </c>
    </row>
    <row r="1611" spans="2:12" ht="51">
      <c r="B1611" s="128">
        <v>85101604</v>
      </c>
      <c r="C1611" s="128" t="s">
        <v>2502</v>
      </c>
      <c r="D1611" s="129" t="s">
        <v>19</v>
      </c>
      <c r="E1611" s="128" t="s">
        <v>41</v>
      </c>
      <c r="F1611" s="128" t="s">
        <v>31</v>
      </c>
      <c r="G1611" s="128" t="s">
        <v>146</v>
      </c>
      <c r="H1611" s="130">
        <v>4000000000</v>
      </c>
      <c r="I1611" s="227" t="s">
        <v>14</v>
      </c>
      <c r="J1611" s="128" t="s">
        <v>50</v>
      </c>
      <c r="K1611" s="128" t="s">
        <v>14</v>
      </c>
      <c r="L1611" s="128" t="s">
        <v>2494</v>
      </c>
    </row>
    <row r="1612" spans="2:12" ht="89.25">
      <c r="B1612" s="128">
        <v>85101604</v>
      </c>
      <c r="C1612" s="128" t="s">
        <v>180</v>
      </c>
      <c r="D1612" s="129" t="s">
        <v>19</v>
      </c>
      <c r="E1612" s="128" t="s">
        <v>2501</v>
      </c>
      <c r="F1612" s="128" t="s">
        <v>31</v>
      </c>
      <c r="G1612" s="128" t="s">
        <v>146</v>
      </c>
      <c r="H1612" s="130">
        <v>50000000</v>
      </c>
      <c r="I1612" s="227" t="s">
        <v>14</v>
      </c>
      <c r="J1612" s="128" t="s">
        <v>50</v>
      </c>
      <c r="K1612" s="128" t="s">
        <v>14</v>
      </c>
      <c r="L1612" s="128" t="s">
        <v>2494</v>
      </c>
    </row>
    <row r="1613" spans="2:12" ht="63.75">
      <c r="B1613" s="128">
        <v>85101604</v>
      </c>
      <c r="C1613" s="128" t="s">
        <v>181</v>
      </c>
      <c r="D1613" s="129" t="s">
        <v>16</v>
      </c>
      <c r="E1613" s="128" t="s">
        <v>37</v>
      </c>
      <c r="F1613" s="128" t="s">
        <v>31</v>
      </c>
      <c r="G1613" s="128" t="s">
        <v>163</v>
      </c>
      <c r="H1613" s="130">
        <v>50000000</v>
      </c>
      <c r="I1613" s="227" t="s">
        <v>14</v>
      </c>
      <c r="J1613" s="128" t="s">
        <v>50</v>
      </c>
      <c r="K1613" s="128" t="s">
        <v>14</v>
      </c>
      <c r="L1613" s="128" t="s">
        <v>2494</v>
      </c>
    </row>
    <row r="1614" spans="2:12" ht="51">
      <c r="B1614" s="128">
        <v>85101604</v>
      </c>
      <c r="C1614" s="128" t="s">
        <v>2503</v>
      </c>
      <c r="D1614" s="129" t="s">
        <v>16</v>
      </c>
      <c r="E1614" s="128" t="s">
        <v>2059</v>
      </c>
      <c r="F1614" s="128" t="s">
        <v>31</v>
      </c>
      <c r="G1614" s="128" t="s">
        <v>163</v>
      </c>
      <c r="H1614" s="130">
        <v>21000000</v>
      </c>
      <c r="I1614" s="227" t="s">
        <v>14</v>
      </c>
      <c r="J1614" s="128" t="s">
        <v>50</v>
      </c>
      <c r="K1614" s="128" t="s">
        <v>14</v>
      </c>
      <c r="L1614" s="128" t="s">
        <v>2494</v>
      </c>
    </row>
    <row r="1615" spans="2:12" ht="51">
      <c r="B1615" s="128">
        <v>85101604</v>
      </c>
      <c r="C1615" s="128" t="s">
        <v>182</v>
      </c>
      <c r="D1615" s="129" t="s">
        <v>16</v>
      </c>
      <c r="E1615" s="128" t="s">
        <v>35</v>
      </c>
      <c r="F1615" s="132" t="s">
        <v>100</v>
      </c>
      <c r="G1615" s="128" t="s">
        <v>26</v>
      </c>
      <c r="H1615" s="130">
        <v>42873600</v>
      </c>
      <c r="I1615" s="227" t="s">
        <v>14</v>
      </c>
      <c r="J1615" s="125" t="s">
        <v>50</v>
      </c>
      <c r="K1615" s="128" t="s">
        <v>14</v>
      </c>
      <c r="L1615" s="128" t="s">
        <v>2494</v>
      </c>
    </row>
    <row r="1616" spans="2:12" ht="114.75">
      <c r="B1616" s="128">
        <v>95101707</v>
      </c>
      <c r="C1616" s="128" t="s">
        <v>183</v>
      </c>
      <c r="D1616" s="129" t="s">
        <v>36</v>
      </c>
      <c r="E1616" s="128" t="s">
        <v>37</v>
      </c>
      <c r="F1616" s="128" t="s">
        <v>31</v>
      </c>
      <c r="G1616" s="128" t="s">
        <v>163</v>
      </c>
      <c r="H1616" s="130">
        <v>36000000</v>
      </c>
      <c r="I1616" s="228" t="s">
        <v>14</v>
      </c>
      <c r="J1616" s="128" t="s">
        <v>50</v>
      </c>
      <c r="K1616" s="128" t="s">
        <v>14</v>
      </c>
      <c r="L1616" s="128" t="s">
        <v>2494</v>
      </c>
    </row>
    <row r="1617" spans="2:12" ht="76.5">
      <c r="B1617" s="128">
        <v>83112206</v>
      </c>
      <c r="C1617" s="128" t="s">
        <v>2504</v>
      </c>
      <c r="D1617" s="129" t="s">
        <v>36</v>
      </c>
      <c r="E1617" s="128" t="s">
        <v>25</v>
      </c>
      <c r="F1617" s="128" t="s">
        <v>12</v>
      </c>
      <c r="G1617" s="128" t="s">
        <v>163</v>
      </c>
      <c r="H1617" s="130">
        <v>120000000</v>
      </c>
      <c r="I1617" s="228" t="s">
        <v>14</v>
      </c>
      <c r="J1617" s="128" t="s">
        <v>50</v>
      </c>
      <c r="K1617" s="128" t="s">
        <v>14</v>
      </c>
      <c r="L1617" s="128" t="s">
        <v>2494</v>
      </c>
    </row>
    <row r="1618" spans="2:12" ht="140.25">
      <c r="B1618" s="128">
        <v>85101604</v>
      </c>
      <c r="C1618" s="128" t="s">
        <v>2505</v>
      </c>
      <c r="D1618" s="129" t="s">
        <v>324</v>
      </c>
      <c r="E1618" s="128" t="s">
        <v>25</v>
      </c>
      <c r="F1618" s="128" t="s">
        <v>131</v>
      </c>
      <c r="G1618" s="128" t="s">
        <v>2506</v>
      </c>
      <c r="H1618" s="130" t="s">
        <v>14</v>
      </c>
      <c r="I1618" s="228" t="s">
        <v>14</v>
      </c>
      <c r="J1618" s="128" t="s">
        <v>50</v>
      </c>
      <c r="K1618" s="128" t="s">
        <v>14</v>
      </c>
      <c r="L1618" s="128" t="s">
        <v>2494</v>
      </c>
    </row>
    <row r="1619" spans="2:12" ht="51">
      <c r="B1619" s="128">
        <v>78181800</v>
      </c>
      <c r="C1619" s="132" t="s">
        <v>184</v>
      </c>
      <c r="D1619" s="133" t="s">
        <v>36</v>
      </c>
      <c r="E1619" s="132" t="s">
        <v>17</v>
      </c>
      <c r="F1619" s="132" t="s">
        <v>31</v>
      </c>
      <c r="G1619" s="128" t="s">
        <v>163</v>
      </c>
      <c r="H1619" s="229">
        <v>62000000</v>
      </c>
      <c r="I1619" s="227" t="s">
        <v>14</v>
      </c>
      <c r="J1619" s="128" t="s">
        <v>50</v>
      </c>
      <c r="K1619" s="128" t="s">
        <v>185</v>
      </c>
      <c r="L1619" s="128" t="s">
        <v>2494</v>
      </c>
    </row>
    <row r="1620" spans="2:12" ht="51">
      <c r="B1620" s="132">
        <v>78181800</v>
      </c>
      <c r="C1620" s="132" t="s">
        <v>2507</v>
      </c>
      <c r="D1620" s="129" t="s">
        <v>36</v>
      </c>
      <c r="E1620" s="132" t="s">
        <v>25</v>
      </c>
      <c r="F1620" s="132" t="s">
        <v>100</v>
      </c>
      <c r="G1620" s="128" t="s">
        <v>163</v>
      </c>
      <c r="H1620" s="130">
        <v>29027376</v>
      </c>
      <c r="I1620" s="227" t="s">
        <v>14</v>
      </c>
      <c r="J1620" s="128" t="s">
        <v>50</v>
      </c>
      <c r="K1620" s="128" t="s">
        <v>14</v>
      </c>
      <c r="L1620" s="128" t="s">
        <v>2494</v>
      </c>
    </row>
    <row r="1621" spans="2:12" ht="51">
      <c r="B1621" s="132">
        <v>78181800</v>
      </c>
      <c r="C1621" s="132" t="s">
        <v>2508</v>
      </c>
      <c r="D1621" s="129" t="s">
        <v>36</v>
      </c>
      <c r="E1621" s="132" t="s">
        <v>2501</v>
      </c>
      <c r="F1621" s="132" t="s">
        <v>100</v>
      </c>
      <c r="G1621" s="128" t="s">
        <v>163</v>
      </c>
      <c r="H1621" s="130">
        <v>62129678</v>
      </c>
      <c r="I1621" s="227" t="s">
        <v>14</v>
      </c>
      <c r="J1621" s="128" t="s">
        <v>50</v>
      </c>
      <c r="K1621" s="128" t="s">
        <v>14</v>
      </c>
      <c r="L1621" s="128" t="s">
        <v>2494</v>
      </c>
    </row>
    <row r="1622" spans="2:12" ht="51">
      <c r="B1622" s="132">
        <v>15101504</v>
      </c>
      <c r="C1622" s="132" t="s">
        <v>2509</v>
      </c>
      <c r="D1622" s="129" t="s">
        <v>36</v>
      </c>
      <c r="E1622" s="132" t="s">
        <v>17</v>
      </c>
      <c r="F1622" s="128" t="s">
        <v>31</v>
      </c>
      <c r="G1622" s="128" t="s">
        <v>163</v>
      </c>
      <c r="H1622" s="130">
        <v>60000000</v>
      </c>
      <c r="I1622" s="227" t="s">
        <v>14</v>
      </c>
      <c r="J1622" s="128" t="s">
        <v>50</v>
      </c>
      <c r="K1622" s="128" t="s">
        <v>14</v>
      </c>
      <c r="L1622" s="128" t="s">
        <v>2494</v>
      </c>
    </row>
    <row r="1623" spans="2:12" ht="51">
      <c r="B1623" s="132">
        <v>78181800</v>
      </c>
      <c r="C1623" s="132" t="s">
        <v>2510</v>
      </c>
      <c r="D1623" s="129" t="s">
        <v>36</v>
      </c>
      <c r="E1623" s="132" t="s">
        <v>41</v>
      </c>
      <c r="F1623" s="128" t="s">
        <v>31</v>
      </c>
      <c r="G1623" s="128" t="s">
        <v>163</v>
      </c>
      <c r="H1623" s="130">
        <v>35000000</v>
      </c>
      <c r="I1623" s="227" t="s">
        <v>14</v>
      </c>
      <c r="J1623" s="128" t="s">
        <v>50</v>
      </c>
      <c r="K1623" s="128" t="s">
        <v>14</v>
      </c>
      <c r="L1623" s="128" t="s">
        <v>2494</v>
      </c>
    </row>
    <row r="1624" spans="2:12" ht="51">
      <c r="B1624" s="128">
        <v>80111620</v>
      </c>
      <c r="C1624" s="132" t="s">
        <v>190</v>
      </c>
      <c r="D1624" s="133" t="s">
        <v>36</v>
      </c>
      <c r="E1624" s="132" t="s">
        <v>37</v>
      </c>
      <c r="F1624" s="128" t="s">
        <v>31</v>
      </c>
      <c r="G1624" s="128" t="s">
        <v>163</v>
      </c>
      <c r="H1624" s="130">
        <v>90000000</v>
      </c>
      <c r="I1624" s="227" t="s">
        <v>14</v>
      </c>
      <c r="J1624" s="128" t="s">
        <v>50</v>
      </c>
      <c r="K1624" s="128" t="s">
        <v>14</v>
      </c>
      <c r="L1624" s="128" t="s">
        <v>2494</v>
      </c>
    </row>
    <row r="1625" spans="2:12" ht="51">
      <c r="B1625" s="128">
        <v>80111620</v>
      </c>
      <c r="C1625" s="132" t="s">
        <v>191</v>
      </c>
      <c r="D1625" s="133" t="s">
        <v>36</v>
      </c>
      <c r="E1625" s="132" t="s">
        <v>37</v>
      </c>
      <c r="F1625" s="128" t="s">
        <v>31</v>
      </c>
      <c r="G1625" s="128" t="s">
        <v>163</v>
      </c>
      <c r="H1625" s="130">
        <v>74000000</v>
      </c>
      <c r="I1625" s="227" t="s">
        <v>14</v>
      </c>
      <c r="J1625" s="128" t="s">
        <v>50</v>
      </c>
      <c r="K1625" s="128" t="s">
        <v>14</v>
      </c>
      <c r="L1625" s="128" t="s">
        <v>2494</v>
      </c>
    </row>
    <row r="1626" spans="2:12" ht="51">
      <c r="B1626" s="128">
        <v>80111620</v>
      </c>
      <c r="C1626" s="132" t="s">
        <v>191</v>
      </c>
      <c r="D1626" s="133" t="s">
        <v>36</v>
      </c>
      <c r="E1626" s="132" t="s">
        <v>37</v>
      </c>
      <c r="F1626" s="128" t="s">
        <v>31</v>
      </c>
      <c r="G1626" s="128" t="s">
        <v>163</v>
      </c>
      <c r="H1626" s="130">
        <v>80000000</v>
      </c>
      <c r="I1626" s="227" t="s">
        <v>14</v>
      </c>
      <c r="J1626" s="128" t="s">
        <v>50</v>
      </c>
      <c r="K1626" s="128" t="s">
        <v>14</v>
      </c>
      <c r="L1626" s="128" t="s">
        <v>2494</v>
      </c>
    </row>
    <row r="1627" spans="2:12" ht="51">
      <c r="B1627" s="128">
        <v>80111620</v>
      </c>
      <c r="C1627" s="132" t="s">
        <v>2511</v>
      </c>
      <c r="D1627" s="133" t="s">
        <v>36</v>
      </c>
      <c r="E1627" s="132" t="s">
        <v>18</v>
      </c>
      <c r="F1627" s="128" t="s">
        <v>31</v>
      </c>
      <c r="G1627" s="128" t="s">
        <v>163</v>
      </c>
      <c r="H1627" s="130">
        <v>70978727</v>
      </c>
      <c r="I1627" s="227" t="s">
        <v>14</v>
      </c>
      <c r="J1627" s="128" t="s">
        <v>50</v>
      </c>
      <c r="K1627" s="128" t="s">
        <v>14</v>
      </c>
      <c r="L1627" s="128" t="s">
        <v>2494</v>
      </c>
    </row>
    <row r="1628" spans="2:12" ht="51">
      <c r="B1628" s="132">
        <v>80131502</v>
      </c>
      <c r="C1628" s="132" t="s">
        <v>2512</v>
      </c>
      <c r="D1628" s="133" t="s">
        <v>19</v>
      </c>
      <c r="E1628" s="132" t="s">
        <v>20</v>
      </c>
      <c r="F1628" s="132" t="s">
        <v>100</v>
      </c>
      <c r="G1628" s="128" t="s">
        <v>163</v>
      </c>
      <c r="H1628" s="130">
        <v>18000000</v>
      </c>
      <c r="I1628" s="227" t="s">
        <v>14</v>
      </c>
      <c r="J1628" s="128" t="s">
        <v>50</v>
      </c>
      <c r="K1628" s="128" t="s">
        <v>14</v>
      </c>
      <c r="L1628" s="128" t="s">
        <v>2494</v>
      </c>
    </row>
    <row r="1629" spans="2:12" ht="51">
      <c r="B1629" s="132">
        <v>43191514</v>
      </c>
      <c r="C1629" s="128" t="s">
        <v>2513</v>
      </c>
      <c r="D1629" s="133" t="s">
        <v>16</v>
      </c>
      <c r="E1629" s="128" t="s">
        <v>2514</v>
      </c>
      <c r="F1629" s="132" t="s">
        <v>100</v>
      </c>
      <c r="G1629" s="128" t="s">
        <v>163</v>
      </c>
      <c r="H1629" s="130">
        <v>6720000</v>
      </c>
      <c r="I1629" s="227" t="s">
        <v>14</v>
      </c>
      <c r="J1629" s="128" t="s">
        <v>50</v>
      </c>
      <c r="K1629" s="128" t="s">
        <v>14</v>
      </c>
      <c r="L1629" s="128" t="s">
        <v>2494</v>
      </c>
    </row>
    <row r="1630" spans="2:12" ht="51">
      <c r="B1630" s="132">
        <v>80151604</v>
      </c>
      <c r="C1630" s="128" t="s">
        <v>192</v>
      </c>
      <c r="D1630" s="133" t="s">
        <v>36</v>
      </c>
      <c r="E1630" s="128" t="s">
        <v>20</v>
      </c>
      <c r="F1630" s="128" t="s">
        <v>31</v>
      </c>
      <c r="G1630" s="128" t="s">
        <v>163</v>
      </c>
      <c r="H1630" s="130">
        <v>1248689788</v>
      </c>
      <c r="I1630" s="227" t="s">
        <v>14</v>
      </c>
      <c r="J1630" s="128" t="s">
        <v>50</v>
      </c>
      <c r="K1630" s="128" t="s">
        <v>14</v>
      </c>
      <c r="L1630" s="128" t="s">
        <v>2494</v>
      </c>
    </row>
    <row r="1631" spans="2:12" ht="51">
      <c r="B1631" s="128">
        <v>80131502</v>
      </c>
      <c r="C1631" s="128" t="s">
        <v>2515</v>
      </c>
      <c r="D1631" s="133" t="s">
        <v>19</v>
      </c>
      <c r="E1631" s="128" t="s">
        <v>18</v>
      </c>
      <c r="F1631" s="128" t="s">
        <v>31</v>
      </c>
      <c r="G1631" s="125" t="s">
        <v>146</v>
      </c>
      <c r="H1631" s="130">
        <v>94390338</v>
      </c>
      <c r="I1631" s="227" t="s">
        <v>14</v>
      </c>
      <c r="J1631" s="128" t="s">
        <v>50</v>
      </c>
      <c r="K1631" s="128" t="s">
        <v>14</v>
      </c>
      <c r="L1631" s="128" t="s">
        <v>2494</v>
      </c>
    </row>
    <row r="1632" spans="2:12" ht="51">
      <c r="B1632" s="128">
        <v>80131502</v>
      </c>
      <c r="C1632" s="128" t="s">
        <v>2516</v>
      </c>
      <c r="D1632" s="133" t="s">
        <v>259</v>
      </c>
      <c r="E1632" s="128" t="s">
        <v>25</v>
      </c>
      <c r="F1632" s="132" t="s">
        <v>100</v>
      </c>
      <c r="G1632" s="125" t="s">
        <v>163</v>
      </c>
      <c r="H1632" s="130">
        <v>34619800</v>
      </c>
      <c r="I1632" s="227" t="s">
        <v>14</v>
      </c>
      <c r="J1632" s="128" t="s">
        <v>50</v>
      </c>
      <c r="K1632" s="128" t="s">
        <v>14</v>
      </c>
      <c r="L1632" s="128" t="s">
        <v>2494</v>
      </c>
    </row>
    <row r="1633" spans="2:12" ht="76.5">
      <c r="B1633" s="134">
        <v>56101901</v>
      </c>
      <c r="C1633" s="128" t="s">
        <v>2517</v>
      </c>
      <c r="D1633" s="133" t="s">
        <v>19</v>
      </c>
      <c r="E1633" s="128" t="s">
        <v>17</v>
      </c>
      <c r="F1633" s="128" t="s">
        <v>12</v>
      </c>
      <c r="G1633" s="128" t="s">
        <v>146</v>
      </c>
      <c r="H1633" s="135">
        <v>200000000</v>
      </c>
      <c r="I1633" s="227" t="s">
        <v>14</v>
      </c>
      <c r="J1633" s="128" t="s">
        <v>50</v>
      </c>
      <c r="K1633" s="128" t="s">
        <v>14</v>
      </c>
      <c r="L1633" s="128" t="s">
        <v>2494</v>
      </c>
    </row>
    <row r="1634" spans="2:12" ht="63.75">
      <c r="B1634" s="128">
        <v>80131502</v>
      </c>
      <c r="C1634" s="128" t="s">
        <v>193</v>
      </c>
      <c r="D1634" s="136" t="s">
        <v>36</v>
      </c>
      <c r="E1634" s="125" t="s">
        <v>18</v>
      </c>
      <c r="F1634" s="128" t="s">
        <v>31</v>
      </c>
      <c r="G1634" s="125" t="s">
        <v>146</v>
      </c>
      <c r="H1634" s="137">
        <v>11400000</v>
      </c>
      <c r="I1634" s="228" t="s">
        <v>22</v>
      </c>
      <c r="J1634" s="128" t="s">
        <v>50</v>
      </c>
      <c r="K1634" s="128" t="s">
        <v>22</v>
      </c>
      <c r="L1634" s="128" t="s">
        <v>2494</v>
      </c>
    </row>
    <row r="1635" spans="2:12" ht="63.75">
      <c r="B1635" s="128">
        <v>80131502</v>
      </c>
      <c r="C1635" s="128" t="s">
        <v>195</v>
      </c>
      <c r="D1635" s="136" t="s">
        <v>36</v>
      </c>
      <c r="E1635" s="125" t="s">
        <v>18</v>
      </c>
      <c r="F1635" s="128" t="s">
        <v>31</v>
      </c>
      <c r="G1635" s="125" t="s">
        <v>146</v>
      </c>
      <c r="H1635" s="137">
        <v>7800000</v>
      </c>
      <c r="I1635" s="228" t="s">
        <v>22</v>
      </c>
      <c r="J1635" s="128" t="s">
        <v>50</v>
      </c>
      <c r="K1635" s="128" t="s">
        <v>22</v>
      </c>
      <c r="L1635" s="128" t="s">
        <v>2494</v>
      </c>
    </row>
    <row r="1636" spans="2:12" ht="63.75">
      <c r="B1636" s="128">
        <v>80131502</v>
      </c>
      <c r="C1636" s="128" t="s">
        <v>196</v>
      </c>
      <c r="D1636" s="136" t="s">
        <v>36</v>
      </c>
      <c r="E1636" s="125" t="s">
        <v>18</v>
      </c>
      <c r="F1636" s="128" t="s">
        <v>31</v>
      </c>
      <c r="G1636" s="125" t="s">
        <v>146</v>
      </c>
      <c r="H1636" s="137">
        <v>8640000</v>
      </c>
      <c r="I1636" s="228" t="s">
        <v>22</v>
      </c>
      <c r="J1636" s="128" t="s">
        <v>50</v>
      </c>
      <c r="K1636" s="128" t="s">
        <v>22</v>
      </c>
      <c r="L1636" s="128" t="s">
        <v>2494</v>
      </c>
    </row>
    <row r="1637" spans="2:12" ht="63.75">
      <c r="B1637" s="128">
        <v>80131502</v>
      </c>
      <c r="C1637" s="128" t="s">
        <v>197</v>
      </c>
      <c r="D1637" s="136" t="s">
        <v>36</v>
      </c>
      <c r="E1637" s="125" t="s">
        <v>18</v>
      </c>
      <c r="F1637" s="128" t="s">
        <v>31</v>
      </c>
      <c r="G1637" s="125" t="s">
        <v>146</v>
      </c>
      <c r="H1637" s="137">
        <v>9561625</v>
      </c>
      <c r="I1637" s="228" t="s">
        <v>22</v>
      </c>
      <c r="J1637" s="128" t="s">
        <v>50</v>
      </c>
      <c r="K1637" s="128" t="s">
        <v>22</v>
      </c>
      <c r="L1637" s="128" t="s">
        <v>2494</v>
      </c>
    </row>
    <row r="1638" spans="2:12" ht="63.75">
      <c r="B1638" s="128">
        <v>80131502</v>
      </c>
      <c r="C1638" s="128" t="s">
        <v>198</v>
      </c>
      <c r="D1638" s="136" t="s">
        <v>36</v>
      </c>
      <c r="E1638" s="125" t="s">
        <v>18</v>
      </c>
      <c r="F1638" s="128" t="s">
        <v>31</v>
      </c>
      <c r="G1638" s="125" t="s">
        <v>146</v>
      </c>
      <c r="H1638" s="137">
        <v>8550833</v>
      </c>
      <c r="I1638" s="228" t="s">
        <v>22</v>
      </c>
      <c r="J1638" s="128" t="s">
        <v>50</v>
      </c>
      <c r="K1638" s="128" t="s">
        <v>22</v>
      </c>
      <c r="L1638" s="128" t="s">
        <v>2494</v>
      </c>
    </row>
    <row r="1639" spans="2:12" ht="63.75">
      <c r="B1639" s="128">
        <v>80131502</v>
      </c>
      <c r="C1639" s="128" t="s">
        <v>199</v>
      </c>
      <c r="D1639" s="136" t="s">
        <v>36</v>
      </c>
      <c r="E1639" s="125" t="s">
        <v>18</v>
      </c>
      <c r="F1639" s="128" t="s">
        <v>31</v>
      </c>
      <c r="G1639" s="125" t="s">
        <v>146</v>
      </c>
      <c r="H1639" s="137">
        <v>7464000</v>
      </c>
      <c r="I1639" s="228" t="s">
        <v>22</v>
      </c>
      <c r="J1639" s="128" t="s">
        <v>50</v>
      </c>
      <c r="K1639" s="128" t="s">
        <v>22</v>
      </c>
      <c r="L1639" s="128" t="s">
        <v>2494</v>
      </c>
    </row>
    <row r="1640" spans="2:12" ht="63.75">
      <c r="B1640" s="128">
        <v>80131502</v>
      </c>
      <c r="C1640" s="128" t="s">
        <v>200</v>
      </c>
      <c r="D1640" s="136" t="s">
        <v>36</v>
      </c>
      <c r="E1640" s="125" t="s">
        <v>18</v>
      </c>
      <c r="F1640" s="128" t="s">
        <v>31</v>
      </c>
      <c r="G1640" s="125" t="s">
        <v>146</v>
      </c>
      <c r="H1640" s="137">
        <v>9874200</v>
      </c>
      <c r="I1640" s="228" t="s">
        <v>22</v>
      </c>
      <c r="J1640" s="128" t="s">
        <v>50</v>
      </c>
      <c r="K1640" s="128" t="s">
        <v>22</v>
      </c>
      <c r="L1640" s="128" t="s">
        <v>2494</v>
      </c>
    </row>
    <row r="1641" spans="2:12" ht="63.75">
      <c r="B1641" s="128">
        <v>80131502</v>
      </c>
      <c r="C1641" s="128" t="s">
        <v>201</v>
      </c>
      <c r="D1641" s="136" t="s">
        <v>36</v>
      </c>
      <c r="E1641" s="125" t="s">
        <v>18</v>
      </c>
      <c r="F1641" s="128" t="s">
        <v>31</v>
      </c>
      <c r="G1641" s="125" t="s">
        <v>146</v>
      </c>
      <c r="H1641" s="137">
        <v>9240000</v>
      </c>
      <c r="I1641" s="228" t="s">
        <v>22</v>
      </c>
      <c r="J1641" s="128" t="s">
        <v>50</v>
      </c>
      <c r="K1641" s="128" t="s">
        <v>22</v>
      </c>
      <c r="L1641" s="128" t="s">
        <v>2494</v>
      </c>
    </row>
    <row r="1642" spans="2:12" ht="63.75">
      <c r="B1642" s="128">
        <v>80131502</v>
      </c>
      <c r="C1642" s="128" t="s">
        <v>202</v>
      </c>
      <c r="D1642" s="136" t="s">
        <v>36</v>
      </c>
      <c r="E1642" s="125" t="s">
        <v>18</v>
      </c>
      <c r="F1642" s="128" t="s">
        <v>31</v>
      </c>
      <c r="G1642" s="125" t="s">
        <v>146</v>
      </c>
      <c r="H1642" s="137">
        <v>9599940</v>
      </c>
      <c r="I1642" s="228" t="s">
        <v>22</v>
      </c>
      <c r="J1642" s="128" t="s">
        <v>50</v>
      </c>
      <c r="K1642" s="128" t="s">
        <v>22</v>
      </c>
      <c r="L1642" s="128" t="s">
        <v>2494</v>
      </c>
    </row>
    <row r="1643" spans="2:12" ht="63.75">
      <c r="B1643" s="128">
        <v>80131502</v>
      </c>
      <c r="C1643" s="128" t="s">
        <v>203</v>
      </c>
      <c r="D1643" s="136" t="s">
        <v>36</v>
      </c>
      <c r="E1643" s="125" t="s">
        <v>18</v>
      </c>
      <c r="F1643" s="128" t="s">
        <v>31</v>
      </c>
      <c r="G1643" s="125" t="s">
        <v>146</v>
      </c>
      <c r="H1643" s="137">
        <v>19660800</v>
      </c>
      <c r="I1643" s="228" t="s">
        <v>22</v>
      </c>
      <c r="J1643" s="128" t="s">
        <v>50</v>
      </c>
      <c r="K1643" s="128" t="s">
        <v>22</v>
      </c>
      <c r="L1643" s="128" t="s">
        <v>2494</v>
      </c>
    </row>
    <row r="1644" spans="2:12" ht="63.75">
      <c r="B1644" s="128">
        <v>80131502</v>
      </c>
      <c r="C1644" s="128" t="s">
        <v>204</v>
      </c>
      <c r="D1644" s="136" t="s">
        <v>36</v>
      </c>
      <c r="E1644" s="125" t="s">
        <v>18</v>
      </c>
      <c r="F1644" s="128" t="s">
        <v>31</v>
      </c>
      <c r="G1644" s="125" t="s">
        <v>146</v>
      </c>
      <c r="H1644" s="137">
        <v>10088442</v>
      </c>
      <c r="I1644" s="228" t="s">
        <v>22</v>
      </c>
      <c r="J1644" s="128" t="s">
        <v>50</v>
      </c>
      <c r="K1644" s="128" t="s">
        <v>22</v>
      </c>
      <c r="L1644" s="128" t="s">
        <v>2494</v>
      </c>
    </row>
    <row r="1645" spans="2:12" ht="63.75">
      <c r="B1645" s="128">
        <v>80131502</v>
      </c>
      <c r="C1645" s="128" t="s">
        <v>205</v>
      </c>
      <c r="D1645" s="136" t="s">
        <v>36</v>
      </c>
      <c r="E1645" s="125" t="s">
        <v>18</v>
      </c>
      <c r="F1645" s="128" t="s">
        <v>31</v>
      </c>
      <c r="G1645" s="125" t="s">
        <v>146</v>
      </c>
      <c r="H1645" s="137">
        <v>17002146</v>
      </c>
      <c r="I1645" s="228" t="s">
        <v>22</v>
      </c>
      <c r="J1645" s="128" t="s">
        <v>50</v>
      </c>
      <c r="K1645" s="128" t="s">
        <v>22</v>
      </c>
      <c r="L1645" s="128" t="s">
        <v>2494</v>
      </c>
    </row>
    <row r="1646" spans="2:12" ht="63.75">
      <c r="B1646" s="128">
        <v>80131502</v>
      </c>
      <c r="C1646" s="128" t="s">
        <v>206</v>
      </c>
      <c r="D1646" s="136" t="s">
        <v>36</v>
      </c>
      <c r="E1646" s="125" t="s">
        <v>18</v>
      </c>
      <c r="F1646" s="128" t="s">
        <v>31</v>
      </c>
      <c r="G1646" s="125" t="s">
        <v>146</v>
      </c>
      <c r="H1646" s="137">
        <v>36270072</v>
      </c>
      <c r="I1646" s="228" t="s">
        <v>22</v>
      </c>
      <c r="J1646" s="128" t="s">
        <v>50</v>
      </c>
      <c r="K1646" s="128" t="s">
        <v>22</v>
      </c>
      <c r="L1646" s="128" t="s">
        <v>2494</v>
      </c>
    </row>
    <row r="1647" spans="2:12" ht="89.25">
      <c r="B1647" s="128">
        <v>77102004</v>
      </c>
      <c r="C1647" s="138" t="s">
        <v>2518</v>
      </c>
      <c r="D1647" s="139" t="s">
        <v>16</v>
      </c>
      <c r="E1647" s="138" t="s">
        <v>11</v>
      </c>
      <c r="F1647" s="128" t="s">
        <v>31</v>
      </c>
      <c r="G1647" s="128" t="s">
        <v>146</v>
      </c>
      <c r="H1647" s="135">
        <v>28000000</v>
      </c>
      <c r="I1647" s="227" t="s">
        <v>14</v>
      </c>
      <c r="J1647" s="128" t="s">
        <v>50</v>
      </c>
      <c r="K1647" s="128" t="s">
        <v>14</v>
      </c>
      <c r="L1647" s="128" t="s">
        <v>2494</v>
      </c>
    </row>
    <row r="1648" spans="2:12" ht="51">
      <c r="B1648" s="128">
        <v>76121901</v>
      </c>
      <c r="C1648" s="138" t="s">
        <v>2519</v>
      </c>
      <c r="D1648" s="139" t="s">
        <v>16</v>
      </c>
      <c r="E1648" s="128" t="s">
        <v>35</v>
      </c>
      <c r="F1648" s="128" t="s">
        <v>100</v>
      </c>
      <c r="G1648" s="128" t="s">
        <v>146</v>
      </c>
      <c r="H1648" s="135">
        <v>18991805</v>
      </c>
      <c r="I1648" s="227" t="s">
        <v>14</v>
      </c>
      <c r="J1648" s="128" t="s">
        <v>50</v>
      </c>
      <c r="K1648" s="128" t="s">
        <v>14</v>
      </c>
      <c r="L1648" s="128" t="s">
        <v>2494</v>
      </c>
    </row>
    <row r="1649" spans="2:12" ht="63.75">
      <c r="B1649" s="128">
        <v>41113406</v>
      </c>
      <c r="C1649" s="128" t="s">
        <v>2520</v>
      </c>
      <c r="D1649" s="139" t="s">
        <v>16</v>
      </c>
      <c r="E1649" s="128" t="s">
        <v>17</v>
      </c>
      <c r="F1649" s="128" t="s">
        <v>12</v>
      </c>
      <c r="G1649" s="128" t="s">
        <v>208</v>
      </c>
      <c r="H1649" s="135">
        <v>80000000</v>
      </c>
      <c r="I1649" s="227" t="s">
        <v>14</v>
      </c>
      <c r="J1649" s="128" t="s">
        <v>50</v>
      </c>
      <c r="K1649" s="128" t="s">
        <v>14</v>
      </c>
      <c r="L1649" s="128" t="s">
        <v>2494</v>
      </c>
    </row>
    <row r="1650" spans="2:12" ht="51">
      <c r="B1650" s="128">
        <v>77101804</v>
      </c>
      <c r="C1650" s="128" t="s">
        <v>2521</v>
      </c>
      <c r="D1650" s="133" t="s">
        <v>19</v>
      </c>
      <c r="E1650" s="128" t="s">
        <v>114</v>
      </c>
      <c r="F1650" s="128" t="s">
        <v>31</v>
      </c>
      <c r="G1650" s="128" t="s">
        <v>208</v>
      </c>
      <c r="H1650" s="135">
        <v>225000000</v>
      </c>
      <c r="I1650" s="227" t="s">
        <v>14</v>
      </c>
      <c r="J1650" s="128" t="s">
        <v>50</v>
      </c>
      <c r="K1650" s="128" t="s">
        <v>14</v>
      </c>
      <c r="L1650" s="128" t="s">
        <v>2494</v>
      </c>
    </row>
    <row r="1651" spans="2:12" ht="51">
      <c r="B1651" s="128">
        <v>55121802</v>
      </c>
      <c r="C1651" s="128" t="s">
        <v>210</v>
      </c>
      <c r="D1651" s="133" t="s">
        <v>16</v>
      </c>
      <c r="E1651" s="128" t="s">
        <v>25</v>
      </c>
      <c r="F1651" s="128" t="s">
        <v>2522</v>
      </c>
      <c r="G1651" s="128" t="s">
        <v>208</v>
      </c>
      <c r="H1651" s="135">
        <v>7714000</v>
      </c>
      <c r="I1651" s="227" t="s">
        <v>14</v>
      </c>
      <c r="J1651" s="128" t="s">
        <v>50</v>
      </c>
      <c r="K1651" s="128" t="s">
        <v>14</v>
      </c>
      <c r="L1651" s="128" t="s">
        <v>2494</v>
      </c>
    </row>
    <row r="1652" spans="2:12" ht="51">
      <c r="B1652" s="128">
        <v>85101705</v>
      </c>
      <c r="C1652" s="128" t="s">
        <v>211</v>
      </c>
      <c r="D1652" s="133" t="s">
        <v>16</v>
      </c>
      <c r="E1652" s="128" t="s">
        <v>25</v>
      </c>
      <c r="F1652" s="128" t="s">
        <v>31</v>
      </c>
      <c r="G1652" s="128" t="s">
        <v>146</v>
      </c>
      <c r="H1652" s="135">
        <v>20000000</v>
      </c>
      <c r="I1652" s="227" t="s">
        <v>14</v>
      </c>
      <c r="J1652" s="128" t="s">
        <v>50</v>
      </c>
      <c r="K1652" s="128" t="s">
        <v>14</v>
      </c>
      <c r="L1652" s="128" t="s">
        <v>2494</v>
      </c>
    </row>
    <row r="1653" spans="2:12" ht="51">
      <c r="B1653" s="128">
        <v>41122601</v>
      </c>
      <c r="C1653" s="128" t="s">
        <v>2523</v>
      </c>
      <c r="D1653" s="133" t="s">
        <v>16</v>
      </c>
      <c r="E1653" s="128" t="s">
        <v>20</v>
      </c>
      <c r="F1653" s="128" t="s">
        <v>12</v>
      </c>
      <c r="G1653" s="128" t="s">
        <v>179</v>
      </c>
      <c r="H1653" s="135">
        <v>103000000</v>
      </c>
      <c r="I1653" s="227" t="s">
        <v>14</v>
      </c>
      <c r="J1653" s="128" t="s">
        <v>50</v>
      </c>
      <c r="K1653" s="128" t="s">
        <v>14</v>
      </c>
      <c r="L1653" s="128" t="s">
        <v>2494</v>
      </c>
    </row>
    <row r="1654" spans="2:12" ht="51">
      <c r="B1654" s="128">
        <v>85161503</v>
      </c>
      <c r="C1654" s="128" t="s">
        <v>213</v>
      </c>
      <c r="D1654" s="133" t="s">
        <v>36</v>
      </c>
      <c r="E1654" s="128" t="s">
        <v>37</v>
      </c>
      <c r="F1654" s="128" t="s">
        <v>214</v>
      </c>
      <c r="G1654" s="128" t="s">
        <v>179</v>
      </c>
      <c r="H1654" s="135">
        <v>100000000</v>
      </c>
      <c r="I1654" s="227" t="s">
        <v>14</v>
      </c>
      <c r="J1654" s="128" t="s">
        <v>50</v>
      </c>
      <c r="K1654" s="128" t="s">
        <v>14</v>
      </c>
      <c r="L1654" s="128" t="s">
        <v>2494</v>
      </c>
    </row>
    <row r="1655" spans="2:12" ht="51">
      <c r="B1655" s="128">
        <v>41123200</v>
      </c>
      <c r="C1655" s="128" t="s">
        <v>2524</v>
      </c>
      <c r="D1655" s="133" t="s">
        <v>16</v>
      </c>
      <c r="E1655" s="128" t="s">
        <v>17</v>
      </c>
      <c r="F1655" s="128" t="s">
        <v>31</v>
      </c>
      <c r="G1655" s="128" t="s">
        <v>146</v>
      </c>
      <c r="H1655" s="135">
        <v>171401232</v>
      </c>
      <c r="I1655" s="227" t="s">
        <v>14</v>
      </c>
      <c r="J1655" s="128" t="s">
        <v>50</v>
      </c>
      <c r="K1655" s="128" t="s">
        <v>14</v>
      </c>
      <c r="L1655" s="128" t="s">
        <v>2494</v>
      </c>
    </row>
    <row r="1656" spans="2:12" ht="51">
      <c r="B1656" s="128">
        <v>93131703</v>
      </c>
      <c r="C1656" s="128" t="s">
        <v>2525</v>
      </c>
      <c r="D1656" s="133" t="s">
        <v>42</v>
      </c>
      <c r="E1656" s="125" t="s">
        <v>11</v>
      </c>
      <c r="F1656" s="128" t="s">
        <v>31</v>
      </c>
      <c r="G1656" s="128" t="s">
        <v>146</v>
      </c>
      <c r="H1656" s="135">
        <v>698705000</v>
      </c>
      <c r="I1656" s="227" t="s">
        <v>14</v>
      </c>
      <c r="J1656" s="128" t="s">
        <v>50</v>
      </c>
      <c r="K1656" s="128" t="s">
        <v>14</v>
      </c>
      <c r="L1656" s="128" t="s">
        <v>2494</v>
      </c>
    </row>
    <row r="1657" spans="2:12" ht="63.75">
      <c r="B1657" s="128">
        <v>85111509</v>
      </c>
      <c r="C1657" s="128" t="s">
        <v>215</v>
      </c>
      <c r="D1657" s="133" t="s">
        <v>42</v>
      </c>
      <c r="E1657" s="125" t="s">
        <v>114</v>
      </c>
      <c r="F1657" s="125" t="s">
        <v>12</v>
      </c>
      <c r="G1657" s="125" t="s">
        <v>146</v>
      </c>
      <c r="H1657" s="135">
        <v>644300000</v>
      </c>
      <c r="I1657" s="227" t="s">
        <v>14</v>
      </c>
      <c r="J1657" s="128" t="s">
        <v>50</v>
      </c>
      <c r="K1657" s="128" t="s">
        <v>14</v>
      </c>
      <c r="L1657" s="128" t="s">
        <v>2494</v>
      </c>
    </row>
    <row r="1658" spans="2:12" ht="63.75">
      <c r="B1658" s="128">
        <v>85111509</v>
      </c>
      <c r="C1658" s="128" t="s">
        <v>2526</v>
      </c>
      <c r="D1658" s="136" t="s">
        <v>324</v>
      </c>
      <c r="E1658" s="125" t="s">
        <v>25</v>
      </c>
      <c r="F1658" s="125" t="s">
        <v>31</v>
      </c>
      <c r="G1658" s="125" t="s">
        <v>146</v>
      </c>
      <c r="H1658" s="135">
        <v>34980000</v>
      </c>
      <c r="I1658" s="227" t="s">
        <v>14</v>
      </c>
      <c r="J1658" s="128" t="s">
        <v>50</v>
      </c>
      <c r="K1658" s="128" t="s">
        <v>14</v>
      </c>
      <c r="L1658" s="128" t="s">
        <v>2494</v>
      </c>
    </row>
    <row r="1659" spans="2:12" ht="51">
      <c r="B1659" s="128">
        <v>85111509</v>
      </c>
      <c r="C1659" s="128" t="s">
        <v>2527</v>
      </c>
      <c r="D1659" s="136" t="s">
        <v>324</v>
      </c>
      <c r="E1659" s="125" t="s">
        <v>41</v>
      </c>
      <c r="F1659" s="125" t="s">
        <v>31</v>
      </c>
      <c r="G1659" s="125" t="s">
        <v>146</v>
      </c>
      <c r="H1659" s="135">
        <v>6000000</v>
      </c>
      <c r="I1659" s="227" t="s">
        <v>14</v>
      </c>
      <c r="J1659" s="128" t="s">
        <v>50</v>
      </c>
      <c r="K1659" s="128" t="s">
        <v>14</v>
      </c>
      <c r="L1659" s="128" t="s">
        <v>2494</v>
      </c>
    </row>
    <row r="1660" spans="2:12" ht="51">
      <c r="B1660" s="128">
        <v>85111703</v>
      </c>
      <c r="C1660" s="128" t="s">
        <v>2528</v>
      </c>
      <c r="D1660" s="136" t="s">
        <v>324</v>
      </c>
      <c r="E1660" s="125" t="s">
        <v>114</v>
      </c>
      <c r="F1660" s="125" t="s">
        <v>31</v>
      </c>
      <c r="G1660" s="125" t="s">
        <v>146</v>
      </c>
      <c r="H1660" s="135">
        <v>28500000</v>
      </c>
      <c r="I1660" s="227" t="s">
        <v>14</v>
      </c>
      <c r="J1660" s="128" t="s">
        <v>50</v>
      </c>
      <c r="K1660" s="128" t="s">
        <v>14</v>
      </c>
      <c r="L1660" s="128" t="s">
        <v>2494</v>
      </c>
    </row>
    <row r="1661" spans="2:12" ht="51">
      <c r="B1661" s="128">
        <v>41121807</v>
      </c>
      <c r="C1661" s="128" t="s">
        <v>216</v>
      </c>
      <c r="D1661" s="136" t="s">
        <v>19</v>
      </c>
      <c r="E1661" s="128" t="s">
        <v>25</v>
      </c>
      <c r="F1661" s="125" t="s">
        <v>31</v>
      </c>
      <c r="G1661" s="128" t="s">
        <v>146</v>
      </c>
      <c r="H1661" s="135">
        <v>57000000</v>
      </c>
      <c r="I1661" s="227" t="s">
        <v>14</v>
      </c>
      <c r="J1661" s="128" t="s">
        <v>50</v>
      </c>
      <c r="K1661" s="128" t="s">
        <v>14</v>
      </c>
      <c r="L1661" s="128" t="s">
        <v>2494</v>
      </c>
    </row>
    <row r="1662" spans="2:12" ht="51">
      <c r="B1662" s="128">
        <v>41121807</v>
      </c>
      <c r="C1662" s="128" t="s">
        <v>2529</v>
      </c>
      <c r="D1662" s="136" t="s">
        <v>259</v>
      </c>
      <c r="E1662" s="128" t="s">
        <v>20</v>
      </c>
      <c r="F1662" s="128" t="s">
        <v>100</v>
      </c>
      <c r="G1662" s="128" t="s">
        <v>146</v>
      </c>
      <c r="H1662" s="135">
        <v>43266891</v>
      </c>
      <c r="I1662" s="227" t="s">
        <v>14</v>
      </c>
      <c r="J1662" s="128" t="s">
        <v>50</v>
      </c>
      <c r="K1662" s="128" t="s">
        <v>14</v>
      </c>
      <c r="L1662" s="128" t="s">
        <v>2494</v>
      </c>
    </row>
    <row r="1663" spans="2:12" ht="51">
      <c r="B1663" s="128">
        <v>41121807</v>
      </c>
      <c r="C1663" s="128" t="s">
        <v>2530</v>
      </c>
      <c r="D1663" s="136" t="s">
        <v>19</v>
      </c>
      <c r="E1663" s="128" t="s">
        <v>25</v>
      </c>
      <c r="F1663" s="128" t="s">
        <v>100</v>
      </c>
      <c r="G1663" s="128" t="s">
        <v>146</v>
      </c>
      <c r="H1663" s="135">
        <v>43000000</v>
      </c>
      <c r="I1663" s="227" t="s">
        <v>14</v>
      </c>
      <c r="J1663" s="128" t="s">
        <v>50</v>
      </c>
      <c r="K1663" s="128" t="s">
        <v>14</v>
      </c>
      <c r="L1663" s="128" t="s">
        <v>2494</v>
      </c>
    </row>
    <row r="1664" spans="2:12" ht="51">
      <c r="B1664" s="128">
        <v>41112602</v>
      </c>
      <c r="C1664" s="128" t="s">
        <v>2531</v>
      </c>
      <c r="D1664" s="136" t="s">
        <v>19</v>
      </c>
      <c r="E1664" s="125" t="s">
        <v>43</v>
      </c>
      <c r="F1664" s="125" t="s">
        <v>31</v>
      </c>
      <c r="G1664" s="125" t="s">
        <v>146</v>
      </c>
      <c r="H1664" s="140">
        <v>68431200</v>
      </c>
      <c r="I1664" s="227" t="s">
        <v>14</v>
      </c>
      <c r="J1664" s="128" t="s">
        <v>50</v>
      </c>
      <c r="K1664" s="128" t="s">
        <v>14</v>
      </c>
      <c r="L1664" s="128" t="s">
        <v>2494</v>
      </c>
    </row>
    <row r="1665" spans="2:12" ht="51">
      <c r="B1665" s="128">
        <v>41112602</v>
      </c>
      <c r="C1665" s="128" t="s">
        <v>2532</v>
      </c>
      <c r="D1665" s="136" t="s">
        <v>324</v>
      </c>
      <c r="E1665" s="125" t="s">
        <v>114</v>
      </c>
      <c r="F1665" s="125" t="s">
        <v>12</v>
      </c>
      <c r="G1665" s="125" t="s">
        <v>146</v>
      </c>
      <c r="H1665" s="140">
        <v>252246785</v>
      </c>
      <c r="I1665" s="227" t="s">
        <v>14</v>
      </c>
      <c r="J1665" s="128" t="s">
        <v>50</v>
      </c>
      <c r="K1665" s="128" t="s">
        <v>14</v>
      </c>
      <c r="L1665" s="128" t="s">
        <v>2494</v>
      </c>
    </row>
    <row r="1666" spans="2:12" ht="63.75">
      <c r="B1666" s="128">
        <v>82121503</v>
      </c>
      <c r="C1666" s="128" t="s">
        <v>217</v>
      </c>
      <c r="D1666" s="136" t="s">
        <v>19</v>
      </c>
      <c r="E1666" s="125" t="s">
        <v>11</v>
      </c>
      <c r="F1666" s="125" t="s">
        <v>12</v>
      </c>
      <c r="G1666" s="125" t="s">
        <v>208</v>
      </c>
      <c r="H1666" s="141">
        <v>284803200</v>
      </c>
      <c r="I1666" s="227" t="s">
        <v>14</v>
      </c>
      <c r="J1666" s="128" t="s">
        <v>50</v>
      </c>
      <c r="K1666" s="128" t="s">
        <v>14</v>
      </c>
      <c r="L1666" s="128" t="s">
        <v>2494</v>
      </c>
    </row>
    <row r="1667" spans="2:12" ht="51">
      <c r="B1667" s="128">
        <v>80111607</v>
      </c>
      <c r="C1667" s="128" t="s">
        <v>219</v>
      </c>
      <c r="D1667" s="133" t="s">
        <v>16</v>
      </c>
      <c r="E1667" s="128" t="s">
        <v>37</v>
      </c>
      <c r="F1667" s="125" t="s">
        <v>31</v>
      </c>
      <c r="G1667" s="125" t="s">
        <v>208</v>
      </c>
      <c r="H1667" s="141">
        <v>46881582</v>
      </c>
      <c r="I1667" s="227" t="s">
        <v>14</v>
      </c>
      <c r="J1667" s="128" t="s">
        <v>50</v>
      </c>
      <c r="K1667" s="128" t="s">
        <v>14</v>
      </c>
      <c r="L1667" s="128" t="s">
        <v>2494</v>
      </c>
    </row>
    <row r="1668" spans="2:12" ht="51">
      <c r="B1668" s="128">
        <v>80111607</v>
      </c>
      <c r="C1668" s="128" t="s">
        <v>219</v>
      </c>
      <c r="D1668" s="133" t="s">
        <v>16</v>
      </c>
      <c r="E1668" s="128" t="s">
        <v>37</v>
      </c>
      <c r="F1668" s="125" t="s">
        <v>31</v>
      </c>
      <c r="G1668" s="125" t="s">
        <v>208</v>
      </c>
      <c r="H1668" s="141">
        <v>46881582</v>
      </c>
      <c r="I1668" s="227" t="s">
        <v>14</v>
      </c>
      <c r="J1668" s="128" t="s">
        <v>50</v>
      </c>
      <c r="K1668" s="128" t="s">
        <v>14</v>
      </c>
      <c r="L1668" s="128" t="s">
        <v>2494</v>
      </c>
    </row>
    <row r="1669" spans="2:12" ht="51">
      <c r="B1669" s="128">
        <v>80111620</v>
      </c>
      <c r="C1669" s="128" t="s">
        <v>220</v>
      </c>
      <c r="D1669" s="133" t="s">
        <v>16</v>
      </c>
      <c r="E1669" s="128" t="s">
        <v>37</v>
      </c>
      <c r="F1669" s="125" t="s">
        <v>31</v>
      </c>
      <c r="G1669" s="125" t="s">
        <v>208</v>
      </c>
      <c r="H1669" s="141">
        <v>56881582</v>
      </c>
      <c r="I1669" s="227" t="s">
        <v>14</v>
      </c>
      <c r="J1669" s="128" t="s">
        <v>50</v>
      </c>
      <c r="K1669" s="128" t="s">
        <v>14</v>
      </c>
      <c r="L1669" s="128" t="s">
        <v>2494</v>
      </c>
    </row>
    <row r="1670" spans="2:12" ht="51">
      <c r="B1670" s="128">
        <v>80111620</v>
      </c>
      <c r="C1670" s="128" t="s">
        <v>221</v>
      </c>
      <c r="D1670" s="133" t="s">
        <v>16</v>
      </c>
      <c r="E1670" s="128" t="s">
        <v>37</v>
      </c>
      <c r="F1670" s="125" t="s">
        <v>31</v>
      </c>
      <c r="G1670" s="125" t="s">
        <v>208</v>
      </c>
      <c r="H1670" s="141">
        <v>54881582</v>
      </c>
      <c r="I1670" s="227" t="s">
        <v>14</v>
      </c>
      <c r="J1670" s="128" t="s">
        <v>50</v>
      </c>
      <c r="K1670" s="128" t="s">
        <v>14</v>
      </c>
      <c r="L1670" s="128" t="s">
        <v>2494</v>
      </c>
    </row>
    <row r="1671" spans="2:12" ht="76.5">
      <c r="B1671" s="128">
        <v>80111609</v>
      </c>
      <c r="C1671" s="128" t="s">
        <v>2533</v>
      </c>
      <c r="D1671" s="133" t="s">
        <v>16</v>
      </c>
      <c r="E1671" s="128" t="s">
        <v>2501</v>
      </c>
      <c r="F1671" s="125" t="s">
        <v>31</v>
      </c>
      <c r="G1671" s="125" t="s">
        <v>208</v>
      </c>
      <c r="H1671" s="142">
        <v>31995307</v>
      </c>
      <c r="I1671" s="227" t="s">
        <v>14</v>
      </c>
      <c r="J1671" s="128" t="s">
        <v>50</v>
      </c>
      <c r="K1671" s="128" t="s">
        <v>14</v>
      </c>
      <c r="L1671" s="128" t="s">
        <v>2494</v>
      </c>
    </row>
    <row r="1672" spans="2:12" ht="63.75">
      <c r="B1672" s="128">
        <v>80111620</v>
      </c>
      <c r="C1672" s="128" t="s">
        <v>2534</v>
      </c>
      <c r="D1672" s="129" t="s">
        <v>42</v>
      </c>
      <c r="E1672" s="128" t="s">
        <v>2501</v>
      </c>
      <c r="F1672" s="128" t="s">
        <v>31</v>
      </c>
      <c r="G1672" s="128" t="s">
        <v>179</v>
      </c>
      <c r="H1672" s="130">
        <v>10665105</v>
      </c>
      <c r="I1672" s="227" t="s">
        <v>14</v>
      </c>
      <c r="J1672" s="128" t="s">
        <v>50</v>
      </c>
      <c r="K1672" s="128" t="s">
        <v>14</v>
      </c>
      <c r="L1672" s="128" t="s">
        <v>2494</v>
      </c>
    </row>
    <row r="1673" spans="2:12" ht="63.75">
      <c r="B1673" s="128">
        <v>80111620</v>
      </c>
      <c r="C1673" s="143" t="s">
        <v>2534</v>
      </c>
      <c r="D1673" s="129" t="s">
        <v>42</v>
      </c>
      <c r="E1673" s="128" t="s">
        <v>2501</v>
      </c>
      <c r="F1673" s="128" t="s">
        <v>31</v>
      </c>
      <c r="G1673" s="128" t="s">
        <v>179</v>
      </c>
      <c r="H1673" s="130">
        <v>10665105</v>
      </c>
      <c r="I1673" s="227" t="s">
        <v>14</v>
      </c>
      <c r="J1673" s="128" t="s">
        <v>50</v>
      </c>
      <c r="K1673" s="128" t="s">
        <v>14</v>
      </c>
      <c r="L1673" s="128" t="s">
        <v>2494</v>
      </c>
    </row>
    <row r="1674" spans="2:12" ht="51">
      <c r="B1674" s="128">
        <v>93141509</v>
      </c>
      <c r="C1674" s="128" t="s">
        <v>222</v>
      </c>
      <c r="D1674" s="133" t="s">
        <v>16</v>
      </c>
      <c r="E1674" s="128" t="s">
        <v>17</v>
      </c>
      <c r="F1674" s="128" t="s">
        <v>31</v>
      </c>
      <c r="G1674" s="128" t="s">
        <v>146</v>
      </c>
      <c r="H1674" s="131">
        <f>93668000+95000000</f>
        <v>188668000</v>
      </c>
      <c r="I1674" s="228" t="s">
        <v>14</v>
      </c>
      <c r="J1674" s="128" t="s">
        <v>50</v>
      </c>
      <c r="K1674" s="128" t="s">
        <v>14</v>
      </c>
      <c r="L1674" s="128" t="s">
        <v>2494</v>
      </c>
    </row>
    <row r="1675" spans="2:12" ht="51">
      <c r="B1675" s="128">
        <v>85101600</v>
      </c>
      <c r="C1675" s="128" t="s">
        <v>2535</v>
      </c>
      <c r="D1675" s="133" t="s">
        <v>16</v>
      </c>
      <c r="E1675" s="128" t="s">
        <v>11</v>
      </c>
      <c r="F1675" s="128" t="s">
        <v>31</v>
      </c>
      <c r="G1675" s="128" t="s">
        <v>146</v>
      </c>
      <c r="H1675" s="131">
        <v>17999960</v>
      </c>
      <c r="I1675" s="228" t="s">
        <v>14</v>
      </c>
      <c r="J1675" s="128" t="s">
        <v>50</v>
      </c>
      <c r="K1675" s="128" t="s">
        <v>14</v>
      </c>
      <c r="L1675" s="128" t="s">
        <v>2494</v>
      </c>
    </row>
    <row r="1676" spans="2:12" ht="51">
      <c r="B1676" s="128">
        <v>80111620</v>
      </c>
      <c r="C1676" s="128" t="s">
        <v>2536</v>
      </c>
      <c r="D1676" s="133" t="s">
        <v>16</v>
      </c>
      <c r="E1676" s="128" t="s">
        <v>25</v>
      </c>
      <c r="F1676" s="128" t="s">
        <v>31</v>
      </c>
      <c r="G1676" s="128" t="s">
        <v>146</v>
      </c>
      <c r="H1676" s="131">
        <v>40435571</v>
      </c>
      <c r="I1676" s="228" t="s">
        <v>14</v>
      </c>
      <c r="J1676" s="128" t="s">
        <v>50</v>
      </c>
      <c r="K1676" s="128" t="s">
        <v>14</v>
      </c>
      <c r="L1676" s="128" t="s">
        <v>2494</v>
      </c>
    </row>
    <row r="1677" spans="2:12" ht="51">
      <c r="B1677" s="128">
        <v>93131704</v>
      </c>
      <c r="C1677" s="128" t="s">
        <v>2537</v>
      </c>
      <c r="D1677" s="133" t="s">
        <v>16</v>
      </c>
      <c r="E1677" s="128" t="s">
        <v>25</v>
      </c>
      <c r="F1677" s="128" t="s">
        <v>31</v>
      </c>
      <c r="G1677" s="128" t="s">
        <v>2538</v>
      </c>
      <c r="H1677" s="131">
        <v>786349874</v>
      </c>
      <c r="I1677" s="228" t="s">
        <v>14</v>
      </c>
      <c r="J1677" s="128" t="s">
        <v>14</v>
      </c>
      <c r="K1677" s="128" t="s">
        <v>14</v>
      </c>
      <c r="L1677" s="128" t="s">
        <v>2494</v>
      </c>
    </row>
    <row r="1678" spans="2:12" ht="51">
      <c r="B1678" s="128">
        <v>85101705</v>
      </c>
      <c r="C1678" s="128" t="s">
        <v>2539</v>
      </c>
      <c r="D1678" s="133" t="s">
        <v>16</v>
      </c>
      <c r="E1678" s="128" t="s">
        <v>25</v>
      </c>
      <c r="F1678" s="128" t="s">
        <v>31</v>
      </c>
      <c r="G1678" s="128" t="s">
        <v>146</v>
      </c>
      <c r="H1678" s="131">
        <v>4269334168</v>
      </c>
      <c r="I1678" s="228" t="s">
        <v>14</v>
      </c>
      <c r="J1678" s="128" t="s">
        <v>50</v>
      </c>
      <c r="K1678" s="128" t="s">
        <v>14</v>
      </c>
      <c r="L1678" s="128" t="s">
        <v>2494</v>
      </c>
    </row>
    <row r="1679" spans="2:12" ht="76.5">
      <c r="B1679" s="128">
        <v>80111620</v>
      </c>
      <c r="C1679" s="128" t="s">
        <v>2540</v>
      </c>
      <c r="D1679" s="133" t="s">
        <v>324</v>
      </c>
      <c r="E1679" s="128" t="s">
        <v>114</v>
      </c>
      <c r="F1679" s="128" t="s">
        <v>31</v>
      </c>
      <c r="G1679" s="128" t="s">
        <v>146</v>
      </c>
      <c r="H1679" s="131">
        <v>22523601</v>
      </c>
      <c r="I1679" s="228" t="s">
        <v>14</v>
      </c>
      <c r="J1679" s="128" t="s">
        <v>50</v>
      </c>
      <c r="K1679" s="128" t="s">
        <v>14</v>
      </c>
      <c r="L1679" s="128" t="s">
        <v>2494</v>
      </c>
    </row>
    <row r="1680" spans="2:12" ht="51">
      <c r="B1680" s="128">
        <v>93131704</v>
      </c>
      <c r="C1680" s="128" t="s">
        <v>2541</v>
      </c>
      <c r="D1680" s="133" t="s">
        <v>16</v>
      </c>
      <c r="E1680" s="128" t="s">
        <v>2501</v>
      </c>
      <c r="F1680" s="128" t="s">
        <v>31</v>
      </c>
      <c r="G1680" s="128" t="s">
        <v>146</v>
      </c>
      <c r="H1680" s="131">
        <v>734172362</v>
      </c>
      <c r="I1680" s="228" t="s">
        <v>14</v>
      </c>
      <c r="J1680" s="128" t="s">
        <v>50</v>
      </c>
      <c r="K1680" s="128" t="s">
        <v>14</v>
      </c>
      <c r="L1680" s="128" t="s">
        <v>2494</v>
      </c>
    </row>
    <row r="1681" spans="2:12" ht="51">
      <c r="B1681" s="128">
        <v>93131703</v>
      </c>
      <c r="C1681" s="128" t="s">
        <v>2542</v>
      </c>
      <c r="D1681" s="133" t="s">
        <v>16</v>
      </c>
      <c r="E1681" s="128" t="s">
        <v>2543</v>
      </c>
      <c r="F1681" s="128" t="s">
        <v>131</v>
      </c>
      <c r="G1681" s="128" t="s">
        <v>146</v>
      </c>
      <c r="H1681" s="131">
        <v>138322712</v>
      </c>
      <c r="I1681" s="228" t="s">
        <v>14</v>
      </c>
      <c r="J1681" s="128" t="s">
        <v>50</v>
      </c>
      <c r="K1681" s="128" t="s">
        <v>14</v>
      </c>
      <c r="L1681" s="128" t="s">
        <v>2494</v>
      </c>
    </row>
    <row r="1682" spans="2:12" ht="76.5">
      <c r="B1682" s="128">
        <v>85101705</v>
      </c>
      <c r="C1682" s="128" t="s">
        <v>2544</v>
      </c>
      <c r="D1682" s="133" t="s">
        <v>16</v>
      </c>
      <c r="E1682" s="128" t="s">
        <v>35</v>
      </c>
      <c r="F1682" s="128" t="s">
        <v>31</v>
      </c>
      <c r="G1682" s="128" t="s">
        <v>146</v>
      </c>
      <c r="H1682" s="131">
        <v>110000000</v>
      </c>
      <c r="I1682" s="228" t="s">
        <v>14</v>
      </c>
      <c r="J1682" s="128" t="s">
        <v>14</v>
      </c>
      <c r="K1682" s="128" t="s">
        <v>14</v>
      </c>
      <c r="L1682" s="128" t="s">
        <v>2494</v>
      </c>
    </row>
    <row r="1683" spans="2:12" ht="51">
      <c r="B1683" s="128">
        <v>85101705</v>
      </c>
      <c r="C1683" s="128" t="s">
        <v>2545</v>
      </c>
      <c r="D1683" s="133" t="s">
        <v>16</v>
      </c>
      <c r="E1683" s="128" t="s">
        <v>35</v>
      </c>
      <c r="F1683" s="128" t="s">
        <v>31</v>
      </c>
      <c r="G1683" s="128" t="s">
        <v>146</v>
      </c>
      <c r="H1683" s="131">
        <v>70000000</v>
      </c>
      <c r="I1683" s="228" t="s">
        <v>14</v>
      </c>
      <c r="J1683" s="128" t="s">
        <v>14</v>
      </c>
      <c r="K1683" s="128" t="s">
        <v>14</v>
      </c>
      <c r="L1683" s="128" t="s">
        <v>2494</v>
      </c>
    </row>
    <row r="1684" spans="2:12" ht="63.75">
      <c r="B1684" s="128">
        <v>85101705</v>
      </c>
      <c r="C1684" s="128" t="s">
        <v>2546</v>
      </c>
      <c r="D1684" s="133" t="s">
        <v>16</v>
      </c>
      <c r="E1684" s="128" t="s">
        <v>35</v>
      </c>
      <c r="F1684" s="128" t="s">
        <v>31</v>
      </c>
      <c r="G1684" s="128" t="s">
        <v>146</v>
      </c>
      <c r="H1684" s="131">
        <v>80000000</v>
      </c>
      <c r="I1684" s="228" t="s">
        <v>14</v>
      </c>
      <c r="J1684" s="128" t="s">
        <v>14</v>
      </c>
      <c r="K1684" s="128" t="s">
        <v>14</v>
      </c>
      <c r="L1684" s="128" t="s">
        <v>2494</v>
      </c>
    </row>
    <row r="1685" spans="2:12" ht="51">
      <c r="B1685" s="128">
        <v>85101705</v>
      </c>
      <c r="C1685" s="128" t="s">
        <v>2547</v>
      </c>
      <c r="D1685" s="133" t="s">
        <v>16</v>
      </c>
      <c r="E1685" s="128" t="s">
        <v>35</v>
      </c>
      <c r="F1685" s="128" t="s">
        <v>31</v>
      </c>
      <c r="G1685" s="128" t="s">
        <v>146</v>
      </c>
      <c r="H1685" s="131">
        <v>70000000</v>
      </c>
      <c r="I1685" s="228" t="s">
        <v>14</v>
      </c>
      <c r="J1685" s="128" t="s">
        <v>14</v>
      </c>
      <c r="K1685" s="128" t="s">
        <v>14</v>
      </c>
      <c r="L1685" s="128" t="s">
        <v>2494</v>
      </c>
    </row>
    <row r="1686" spans="2:12" ht="51">
      <c r="B1686" s="128">
        <v>85101705</v>
      </c>
      <c r="C1686" s="128" t="s">
        <v>2548</v>
      </c>
      <c r="D1686" s="133" t="s">
        <v>16</v>
      </c>
      <c r="E1686" s="128" t="s">
        <v>25</v>
      </c>
      <c r="F1686" s="128" t="s">
        <v>31</v>
      </c>
      <c r="G1686" s="128" t="s">
        <v>146</v>
      </c>
      <c r="H1686" s="131">
        <v>100000000</v>
      </c>
      <c r="I1686" s="228" t="s">
        <v>14</v>
      </c>
      <c r="J1686" s="128" t="s">
        <v>14</v>
      </c>
      <c r="K1686" s="128" t="s">
        <v>14</v>
      </c>
      <c r="L1686" s="128" t="s">
        <v>2494</v>
      </c>
    </row>
    <row r="1687" spans="2:12" ht="51">
      <c r="B1687" s="128">
        <v>85101705</v>
      </c>
      <c r="C1687" s="128" t="s">
        <v>2549</v>
      </c>
      <c r="D1687" s="133" t="s">
        <v>16</v>
      </c>
      <c r="E1687" s="128" t="s">
        <v>35</v>
      </c>
      <c r="F1687" s="128" t="s">
        <v>31</v>
      </c>
      <c r="G1687" s="128" t="s">
        <v>146</v>
      </c>
      <c r="H1687" s="131">
        <v>100000000</v>
      </c>
      <c r="I1687" s="228" t="s">
        <v>14</v>
      </c>
      <c r="J1687" s="128" t="s">
        <v>14</v>
      </c>
      <c r="K1687" s="128" t="s">
        <v>14</v>
      </c>
      <c r="L1687" s="128" t="s">
        <v>2494</v>
      </c>
    </row>
    <row r="1688" spans="2:12" ht="51">
      <c r="B1688" s="128">
        <v>85101705</v>
      </c>
      <c r="C1688" s="128" t="s">
        <v>2550</v>
      </c>
      <c r="D1688" s="133" t="s">
        <v>16</v>
      </c>
      <c r="E1688" s="128" t="s">
        <v>25</v>
      </c>
      <c r="F1688" s="128" t="s">
        <v>31</v>
      </c>
      <c r="G1688" s="128" t="s">
        <v>146</v>
      </c>
      <c r="H1688" s="131">
        <v>70000000</v>
      </c>
      <c r="I1688" s="228" t="s">
        <v>14</v>
      </c>
      <c r="J1688" s="128" t="s">
        <v>14</v>
      </c>
      <c r="K1688" s="128" t="s">
        <v>14</v>
      </c>
      <c r="L1688" s="128" t="s">
        <v>2494</v>
      </c>
    </row>
    <row r="1689" spans="2:12" ht="63.75">
      <c r="B1689" s="128">
        <v>85101705</v>
      </c>
      <c r="C1689" s="128" t="s">
        <v>2551</v>
      </c>
      <c r="D1689" s="133" t="s">
        <v>16</v>
      </c>
      <c r="E1689" s="128" t="s">
        <v>35</v>
      </c>
      <c r="F1689" s="128" t="s">
        <v>31</v>
      </c>
      <c r="G1689" s="128" t="s">
        <v>146</v>
      </c>
      <c r="H1689" s="131">
        <v>70000000</v>
      </c>
      <c r="I1689" s="228" t="s">
        <v>14</v>
      </c>
      <c r="J1689" s="128" t="s">
        <v>14</v>
      </c>
      <c r="K1689" s="128" t="s">
        <v>14</v>
      </c>
      <c r="L1689" s="128" t="s">
        <v>2494</v>
      </c>
    </row>
    <row r="1690" spans="2:12" ht="63.75">
      <c r="B1690" s="128">
        <v>85101705</v>
      </c>
      <c r="C1690" s="128" t="s">
        <v>2552</v>
      </c>
      <c r="D1690" s="133" t="s">
        <v>16</v>
      </c>
      <c r="E1690" s="128" t="s">
        <v>35</v>
      </c>
      <c r="F1690" s="128" t="s">
        <v>31</v>
      </c>
      <c r="G1690" s="128" t="s">
        <v>146</v>
      </c>
      <c r="H1690" s="131">
        <v>70000000</v>
      </c>
      <c r="I1690" s="228" t="s">
        <v>14</v>
      </c>
      <c r="J1690" s="128" t="s">
        <v>14</v>
      </c>
      <c r="K1690" s="128" t="s">
        <v>14</v>
      </c>
      <c r="L1690" s="128" t="s">
        <v>2494</v>
      </c>
    </row>
    <row r="1691" spans="2:12" ht="51">
      <c r="B1691" s="128">
        <v>85101705</v>
      </c>
      <c r="C1691" s="128" t="s">
        <v>2553</v>
      </c>
      <c r="D1691" s="133" t="s">
        <v>16</v>
      </c>
      <c r="E1691" s="128" t="s">
        <v>35</v>
      </c>
      <c r="F1691" s="128" t="s">
        <v>31</v>
      </c>
      <c r="G1691" s="128" t="s">
        <v>146</v>
      </c>
      <c r="H1691" s="131">
        <v>50000000</v>
      </c>
      <c r="I1691" s="228" t="s">
        <v>14</v>
      </c>
      <c r="J1691" s="128" t="s">
        <v>14</v>
      </c>
      <c r="K1691" s="128" t="s">
        <v>14</v>
      </c>
      <c r="L1691" s="128" t="s">
        <v>2494</v>
      </c>
    </row>
    <row r="1692" spans="2:12" ht="63.75">
      <c r="B1692" s="128">
        <v>85101705</v>
      </c>
      <c r="C1692" s="128" t="s">
        <v>2554</v>
      </c>
      <c r="D1692" s="133" t="s">
        <v>16</v>
      </c>
      <c r="E1692" s="128" t="s">
        <v>35</v>
      </c>
      <c r="F1692" s="128" t="s">
        <v>31</v>
      </c>
      <c r="G1692" s="128" t="s">
        <v>146</v>
      </c>
      <c r="H1692" s="131">
        <v>100000000</v>
      </c>
      <c r="I1692" s="228" t="s">
        <v>14</v>
      </c>
      <c r="J1692" s="128" t="s">
        <v>14</v>
      </c>
      <c r="K1692" s="128" t="s">
        <v>14</v>
      </c>
      <c r="L1692" s="128" t="s">
        <v>2494</v>
      </c>
    </row>
    <row r="1693" spans="2:12" ht="63.75">
      <c r="B1693" s="128">
        <v>85101705</v>
      </c>
      <c r="C1693" s="128" t="s">
        <v>2555</v>
      </c>
      <c r="D1693" s="133" t="s">
        <v>16</v>
      </c>
      <c r="E1693" s="128" t="s">
        <v>35</v>
      </c>
      <c r="F1693" s="128" t="s">
        <v>31</v>
      </c>
      <c r="G1693" s="128" t="s">
        <v>146</v>
      </c>
      <c r="H1693" s="131">
        <v>100000000</v>
      </c>
      <c r="I1693" s="228" t="s">
        <v>14</v>
      </c>
      <c r="J1693" s="128" t="s">
        <v>14</v>
      </c>
      <c r="K1693" s="128" t="s">
        <v>14</v>
      </c>
      <c r="L1693" s="128" t="s">
        <v>2494</v>
      </c>
    </row>
    <row r="1694" spans="2:12" ht="63.75">
      <c r="B1694" s="128">
        <v>85101705</v>
      </c>
      <c r="C1694" s="128" t="s">
        <v>2556</v>
      </c>
      <c r="D1694" s="133" t="s">
        <v>16</v>
      </c>
      <c r="E1694" s="128" t="s">
        <v>35</v>
      </c>
      <c r="F1694" s="128" t="s">
        <v>31</v>
      </c>
      <c r="G1694" s="128" t="s">
        <v>146</v>
      </c>
      <c r="H1694" s="131">
        <v>60000000</v>
      </c>
      <c r="I1694" s="228" t="s">
        <v>14</v>
      </c>
      <c r="J1694" s="128" t="s">
        <v>14</v>
      </c>
      <c r="K1694" s="128" t="s">
        <v>14</v>
      </c>
      <c r="L1694" s="128" t="s">
        <v>2494</v>
      </c>
    </row>
    <row r="1695" spans="2:12" ht="51">
      <c r="B1695" s="128">
        <v>85101705</v>
      </c>
      <c r="C1695" s="128" t="s">
        <v>224</v>
      </c>
      <c r="D1695" s="133" t="s">
        <v>16</v>
      </c>
      <c r="E1695" s="128" t="s">
        <v>35</v>
      </c>
      <c r="F1695" s="128" t="s">
        <v>31</v>
      </c>
      <c r="G1695" s="128" t="s">
        <v>146</v>
      </c>
      <c r="H1695" s="131">
        <v>70000000</v>
      </c>
      <c r="I1695" s="228" t="s">
        <v>14</v>
      </c>
      <c r="J1695" s="128" t="s">
        <v>14</v>
      </c>
      <c r="K1695" s="128" t="s">
        <v>14</v>
      </c>
      <c r="L1695" s="128" t="s">
        <v>2494</v>
      </c>
    </row>
    <row r="1696" spans="2:12" ht="51">
      <c r="B1696" s="128">
        <v>85101705</v>
      </c>
      <c r="C1696" s="128" t="s">
        <v>2557</v>
      </c>
      <c r="D1696" s="133" t="s">
        <v>16</v>
      </c>
      <c r="E1696" s="128" t="s">
        <v>35</v>
      </c>
      <c r="F1696" s="128" t="s">
        <v>31</v>
      </c>
      <c r="G1696" s="128" t="s">
        <v>146</v>
      </c>
      <c r="H1696" s="131">
        <v>70000000</v>
      </c>
      <c r="I1696" s="228" t="s">
        <v>14</v>
      </c>
      <c r="J1696" s="128" t="s">
        <v>14</v>
      </c>
      <c r="K1696" s="128" t="s">
        <v>14</v>
      </c>
      <c r="L1696" s="128" t="s">
        <v>2494</v>
      </c>
    </row>
    <row r="1697" spans="2:12" ht="51">
      <c r="B1697" s="128">
        <v>85101705</v>
      </c>
      <c r="C1697" s="128" t="s">
        <v>2558</v>
      </c>
      <c r="D1697" s="133" t="s">
        <v>16</v>
      </c>
      <c r="E1697" s="128" t="s">
        <v>25</v>
      </c>
      <c r="F1697" s="128" t="s">
        <v>31</v>
      </c>
      <c r="G1697" s="128" t="s">
        <v>146</v>
      </c>
      <c r="H1697" s="131">
        <v>65000000</v>
      </c>
      <c r="I1697" s="228" t="s">
        <v>14</v>
      </c>
      <c r="J1697" s="128" t="s">
        <v>14</v>
      </c>
      <c r="K1697" s="128" t="s">
        <v>14</v>
      </c>
      <c r="L1697" s="128" t="s">
        <v>2494</v>
      </c>
    </row>
    <row r="1698" spans="2:12" ht="63.75">
      <c r="B1698" s="128">
        <v>85101705</v>
      </c>
      <c r="C1698" s="128" t="s">
        <v>2559</v>
      </c>
      <c r="D1698" s="133" t="s">
        <v>16</v>
      </c>
      <c r="E1698" s="128" t="s">
        <v>35</v>
      </c>
      <c r="F1698" s="128" t="s">
        <v>31</v>
      </c>
      <c r="G1698" s="128" t="s">
        <v>146</v>
      </c>
      <c r="H1698" s="131">
        <v>65000000</v>
      </c>
      <c r="I1698" s="228" t="s">
        <v>14</v>
      </c>
      <c r="J1698" s="128" t="s">
        <v>14</v>
      </c>
      <c r="K1698" s="128" t="s">
        <v>14</v>
      </c>
      <c r="L1698" s="128" t="s">
        <v>2494</v>
      </c>
    </row>
    <row r="1699" spans="2:12" ht="51">
      <c r="B1699" s="128">
        <v>85101705</v>
      </c>
      <c r="C1699" s="128" t="s">
        <v>2560</v>
      </c>
      <c r="D1699" s="133" t="s">
        <v>16</v>
      </c>
      <c r="E1699" s="128" t="s">
        <v>25</v>
      </c>
      <c r="F1699" s="128" t="s">
        <v>31</v>
      </c>
      <c r="G1699" s="128" t="s">
        <v>146</v>
      </c>
      <c r="H1699" s="131">
        <v>60000000</v>
      </c>
      <c r="I1699" s="228" t="s">
        <v>14</v>
      </c>
      <c r="J1699" s="128" t="s">
        <v>14</v>
      </c>
      <c r="K1699" s="128" t="s">
        <v>14</v>
      </c>
      <c r="L1699" s="128" t="s">
        <v>2494</v>
      </c>
    </row>
    <row r="1700" spans="2:12" ht="51">
      <c r="B1700" s="128">
        <v>85101705</v>
      </c>
      <c r="C1700" s="128" t="s">
        <v>2561</v>
      </c>
      <c r="D1700" s="133" t="s">
        <v>16</v>
      </c>
      <c r="E1700" s="128" t="s">
        <v>25</v>
      </c>
      <c r="F1700" s="128" t="s">
        <v>31</v>
      </c>
      <c r="G1700" s="128" t="s">
        <v>146</v>
      </c>
      <c r="H1700" s="131">
        <v>65000000</v>
      </c>
      <c r="I1700" s="228" t="s">
        <v>14</v>
      </c>
      <c r="J1700" s="128" t="s">
        <v>14</v>
      </c>
      <c r="K1700" s="128" t="s">
        <v>14</v>
      </c>
      <c r="L1700" s="128" t="s">
        <v>2494</v>
      </c>
    </row>
    <row r="1701" spans="2:12" ht="51">
      <c r="B1701" s="128">
        <v>85101705</v>
      </c>
      <c r="C1701" s="128" t="s">
        <v>2562</v>
      </c>
      <c r="D1701" s="133" t="s">
        <v>16</v>
      </c>
      <c r="E1701" s="128" t="s">
        <v>35</v>
      </c>
      <c r="F1701" s="128" t="s">
        <v>31</v>
      </c>
      <c r="G1701" s="128" t="s">
        <v>146</v>
      </c>
      <c r="H1701" s="131">
        <v>70000000</v>
      </c>
      <c r="I1701" s="228" t="s">
        <v>14</v>
      </c>
      <c r="J1701" s="128" t="s">
        <v>14</v>
      </c>
      <c r="K1701" s="128" t="s">
        <v>14</v>
      </c>
      <c r="L1701" s="128" t="s">
        <v>2494</v>
      </c>
    </row>
    <row r="1702" spans="2:12" ht="51">
      <c r="B1702" s="128">
        <v>85101705</v>
      </c>
      <c r="C1702" s="128" t="s">
        <v>2563</v>
      </c>
      <c r="D1702" s="133" t="s">
        <v>16</v>
      </c>
      <c r="E1702" s="128" t="s">
        <v>25</v>
      </c>
      <c r="F1702" s="128" t="s">
        <v>31</v>
      </c>
      <c r="G1702" s="128" t="s">
        <v>146</v>
      </c>
      <c r="H1702" s="131">
        <v>60000000</v>
      </c>
      <c r="I1702" s="228" t="s">
        <v>14</v>
      </c>
      <c r="J1702" s="128" t="s">
        <v>14</v>
      </c>
      <c r="K1702" s="128" t="s">
        <v>14</v>
      </c>
      <c r="L1702" s="128" t="s">
        <v>2494</v>
      </c>
    </row>
    <row r="1703" spans="2:12" ht="51">
      <c r="B1703" s="128">
        <v>85101705</v>
      </c>
      <c r="C1703" s="128" t="s">
        <v>2564</v>
      </c>
      <c r="D1703" s="133" t="s">
        <v>16</v>
      </c>
      <c r="E1703" s="128" t="s">
        <v>25</v>
      </c>
      <c r="F1703" s="128" t="s">
        <v>31</v>
      </c>
      <c r="G1703" s="128" t="s">
        <v>146</v>
      </c>
      <c r="H1703" s="131">
        <v>60000000</v>
      </c>
      <c r="I1703" s="228" t="s">
        <v>14</v>
      </c>
      <c r="J1703" s="128" t="s">
        <v>14</v>
      </c>
      <c r="K1703" s="128" t="s">
        <v>14</v>
      </c>
      <c r="L1703" s="128" t="s">
        <v>2494</v>
      </c>
    </row>
    <row r="1704" spans="2:12" ht="51">
      <c r="B1704" s="128">
        <v>85101705</v>
      </c>
      <c r="C1704" s="128" t="s">
        <v>2565</v>
      </c>
      <c r="D1704" s="133" t="s">
        <v>16</v>
      </c>
      <c r="E1704" s="128" t="s">
        <v>25</v>
      </c>
      <c r="F1704" s="128" t="s">
        <v>31</v>
      </c>
      <c r="G1704" s="128" t="s">
        <v>146</v>
      </c>
      <c r="H1704" s="131">
        <v>50000000</v>
      </c>
      <c r="I1704" s="228" t="s">
        <v>14</v>
      </c>
      <c r="J1704" s="128" t="s">
        <v>14</v>
      </c>
      <c r="K1704" s="128" t="s">
        <v>14</v>
      </c>
      <c r="L1704" s="128" t="s">
        <v>2494</v>
      </c>
    </row>
    <row r="1705" spans="2:12" ht="51">
      <c r="B1705" s="128">
        <v>85101705</v>
      </c>
      <c r="C1705" s="128" t="s">
        <v>2566</v>
      </c>
      <c r="D1705" s="133" t="s">
        <v>16</v>
      </c>
      <c r="E1705" s="128" t="s">
        <v>35</v>
      </c>
      <c r="F1705" s="128" t="s">
        <v>31</v>
      </c>
      <c r="G1705" s="128" t="s">
        <v>146</v>
      </c>
      <c r="H1705" s="131">
        <v>50000000</v>
      </c>
      <c r="I1705" s="228" t="s">
        <v>14</v>
      </c>
      <c r="J1705" s="128" t="s">
        <v>14</v>
      </c>
      <c r="K1705" s="128" t="s">
        <v>14</v>
      </c>
      <c r="L1705" s="128" t="s">
        <v>2494</v>
      </c>
    </row>
    <row r="1706" spans="2:12" ht="51">
      <c r="B1706" s="128">
        <v>85101705</v>
      </c>
      <c r="C1706" s="128" t="s">
        <v>2567</v>
      </c>
      <c r="D1706" s="133" t="s">
        <v>16</v>
      </c>
      <c r="E1706" s="128" t="s">
        <v>25</v>
      </c>
      <c r="F1706" s="128" t="s">
        <v>31</v>
      </c>
      <c r="G1706" s="128" t="s">
        <v>146</v>
      </c>
      <c r="H1706" s="131">
        <v>70000000</v>
      </c>
      <c r="I1706" s="228" t="s">
        <v>14</v>
      </c>
      <c r="J1706" s="128" t="s">
        <v>14</v>
      </c>
      <c r="K1706" s="128" t="s">
        <v>14</v>
      </c>
      <c r="L1706" s="128" t="s">
        <v>2494</v>
      </c>
    </row>
    <row r="1707" spans="2:12" ht="63.75">
      <c r="B1707" s="128">
        <v>85101705</v>
      </c>
      <c r="C1707" s="128" t="s">
        <v>2568</v>
      </c>
      <c r="D1707" s="133" t="s">
        <v>16</v>
      </c>
      <c r="E1707" s="128" t="s">
        <v>35</v>
      </c>
      <c r="F1707" s="128" t="s">
        <v>31</v>
      </c>
      <c r="G1707" s="128" t="s">
        <v>146</v>
      </c>
      <c r="H1707" s="131">
        <v>50000000</v>
      </c>
      <c r="I1707" s="228" t="s">
        <v>14</v>
      </c>
      <c r="J1707" s="128" t="s">
        <v>14</v>
      </c>
      <c r="K1707" s="128" t="s">
        <v>14</v>
      </c>
      <c r="L1707" s="128" t="s">
        <v>2494</v>
      </c>
    </row>
    <row r="1708" spans="2:12" ht="51">
      <c r="B1708" s="128">
        <v>85101705</v>
      </c>
      <c r="C1708" s="128" t="s">
        <v>2569</v>
      </c>
      <c r="D1708" s="133" t="s">
        <v>16</v>
      </c>
      <c r="E1708" s="128" t="s">
        <v>25</v>
      </c>
      <c r="F1708" s="128" t="s">
        <v>31</v>
      </c>
      <c r="G1708" s="128" t="s">
        <v>146</v>
      </c>
      <c r="H1708" s="131">
        <v>60000000</v>
      </c>
      <c r="I1708" s="228" t="s">
        <v>14</v>
      </c>
      <c r="J1708" s="128" t="s">
        <v>14</v>
      </c>
      <c r="K1708" s="128" t="s">
        <v>14</v>
      </c>
      <c r="L1708" s="128" t="s">
        <v>2494</v>
      </c>
    </row>
    <row r="1709" spans="2:12" ht="51">
      <c r="B1709" s="128">
        <v>85101705</v>
      </c>
      <c r="C1709" s="128" t="s">
        <v>2570</v>
      </c>
      <c r="D1709" s="133" t="s">
        <v>16</v>
      </c>
      <c r="E1709" s="128" t="s">
        <v>35</v>
      </c>
      <c r="F1709" s="128" t="s">
        <v>31</v>
      </c>
      <c r="G1709" s="128" t="s">
        <v>146</v>
      </c>
      <c r="H1709" s="131">
        <v>65000000</v>
      </c>
      <c r="I1709" s="228" t="s">
        <v>14</v>
      </c>
      <c r="J1709" s="128" t="s">
        <v>14</v>
      </c>
      <c r="K1709" s="128" t="s">
        <v>14</v>
      </c>
      <c r="L1709" s="128" t="s">
        <v>2494</v>
      </c>
    </row>
    <row r="1710" spans="2:12" ht="63.75">
      <c r="B1710" s="128">
        <v>85101705</v>
      </c>
      <c r="C1710" s="128" t="s">
        <v>2571</v>
      </c>
      <c r="D1710" s="133" t="s">
        <v>16</v>
      </c>
      <c r="E1710" s="128" t="s">
        <v>35</v>
      </c>
      <c r="F1710" s="128" t="s">
        <v>31</v>
      </c>
      <c r="G1710" s="128" t="s">
        <v>146</v>
      </c>
      <c r="H1710" s="131">
        <v>50000000</v>
      </c>
      <c r="I1710" s="228" t="s">
        <v>14</v>
      </c>
      <c r="J1710" s="128" t="s">
        <v>14</v>
      </c>
      <c r="K1710" s="128" t="s">
        <v>14</v>
      </c>
      <c r="L1710" s="128" t="s">
        <v>2494</v>
      </c>
    </row>
    <row r="1711" spans="2:12" ht="51">
      <c r="B1711" s="128">
        <v>85101705</v>
      </c>
      <c r="C1711" s="128" t="s">
        <v>2572</v>
      </c>
      <c r="D1711" s="133" t="s">
        <v>16</v>
      </c>
      <c r="E1711" s="128" t="s">
        <v>35</v>
      </c>
      <c r="F1711" s="128" t="s">
        <v>31</v>
      </c>
      <c r="G1711" s="128" t="s">
        <v>146</v>
      </c>
      <c r="H1711" s="131">
        <v>50000000</v>
      </c>
      <c r="I1711" s="228" t="s">
        <v>14</v>
      </c>
      <c r="J1711" s="128" t="s">
        <v>14</v>
      </c>
      <c r="K1711" s="128" t="s">
        <v>14</v>
      </c>
      <c r="L1711" s="128" t="s">
        <v>2494</v>
      </c>
    </row>
    <row r="1712" spans="2:12" ht="51">
      <c r="B1712" s="128">
        <v>85101705</v>
      </c>
      <c r="C1712" s="128" t="s">
        <v>2573</v>
      </c>
      <c r="D1712" s="133" t="s">
        <v>16</v>
      </c>
      <c r="E1712" s="128" t="s">
        <v>35</v>
      </c>
      <c r="F1712" s="128" t="s">
        <v>31</v>
      </c>
      <c r="G1712" s="128" t="s">
        <v>146</v>
      </c>
      <c r="H1712" s="131">
        <v>65000000</v>
      </c>
      <c r="I1712" s="228" t="s">
        <v>14</v>
      </c>
      <c r="J1712" s="128" t="s">
        <v>14</v>
      </c>
      <c r="K1712" s="128" t="s">
        <v>14</v>
      </c>
      <c r="L1712" s="128" t="s">
        <v>2494</v>
      </c>
    </row>
    <row r="1713" spans="2:12" ht="63.75">
      <c r="B1713" s="128">
        <v>85101705</v>
      </c>
      <c r="C1713" s="128" t="s">
        <v>2574</v>
      </c>
      <c r="D1713" s="133" t="s">
        <v>16</v>
      </c>
      <c r="E1713" s="128" t="s">
        <v>25</v>
      </c>
      <c r="F1713" s="128" t="s">
        <v>31</v>
      </c>
      <c r="G1713" s="128" t="s">
        <v>146</v>
      </c>
      <c r="H1713" s="131">
        <v>65000000</v>
      </c>
      <c r="I1713" s="228" t="s">
        <v>14</v>
      </c>
      <c r="J1713" s="128" t="s">
        <v>14</v>
      </c>
      <c r="K1713" s="128" t="s">
        <v>14</v>
      </c>
      <c r="L1713" s="128" t="s">
        <v>2494</v>
      </c>
    </row>
    <row r="1714" spans="2:12" ht="51">
      <c r="B1714" s="128">
        <v>85101705</v>
      </c>
      <c r="C1714" s="128" t="s">
        <v>2575</v>
      </c>
      <c r="D1714" s="133" t="s">
        <v>16</v>
      </c>
      <c r="E1714" s="128" t="s">
        <v>25</v>
      </c>
      <c r="F1714" s="128" t="s">
        <v>31</v>
      </c>
      <c r="G1714" s="128" t="s">
        <v>146</v>
      </c>
      <c r="H1714" s="131">
        <v>60000000</v>
      </c>
      <c r="I1714" s="228" t="s">
        <v>14</v>
      </c>
      <c r="J1714" s="128" t="s">
        <v>14</v>
      </c>
      <c r="K1714" s="128" t="s">
        <v>14</v>
      </c>
      <c r="L1714" s="128" t="s">
        <v>2494</v>
      </c>
    </row>
    <row r="1715" spans="2:12" ht="51">
      <c r="B1715" s="128">
        <v>85101705</v>
      </c>
      <c r="C1715" s="128" t="s">
        <v>2576</v>
      </c>
      <c r="D1715" s="133" t="s">
        <v>16</v>
      </c>
      <c r="E1715" s="128" t="s">
        <v>25</v>
      </c>
      <c r="F1715" s="128" t="s">
        <v>31</v>
      </c>
      <c r="G1715" s="128" t="s">
        <v>146</v>
      </c>
      <c r="H1715" s="131">
        <v>50000000</v>
      </c>
      <c r="I1715" s="228" t="s">
        <v>14</v>
      </c>
      <c r="J1715" s="128" t="s">
        <v>14</v>
      </c>
      <c r="K1715" s="128" t="s">
        <v>14</v>
      </c>
      <c r="L1715" s="128" t="s">
        <v>2494</v>
      </c>
    </row>
    <row r="1716" spans="2:12" ht="51">
      <c r="B1716" s="128">
        <v>85101705</v>
      </c>
      <c r="C1716" s="128" t="s">
        <v>2577</v>
      </c>
      <c r="D1716" s="133" t="s">
        <v>16</v>
      </c>
      <c r="E1716" s="128" t="s">
        <v>25</v>
      </c>
      <c r="F1716" s="128" t="s">
        <v>31</v>
      </c>
      <c r="G1716" s="128" t="s">
        <v>146</v>
      </c>
      <c r="H1716" s="131">
        <v>50000000</v>
      </c>
      <c r="I1716" s="228" t="s">
        <v>14</v>
      </c>
      <c r="J1716" s="128" t="s">
        <v>14</v>
      </c>
      <c r="K1716" s="128" t="s">
        <v>14</v>
      </c>
      <c r="L1716" s="128" t="s">
        <v>2494</v>
      </c>
    </row>
    <row r="1717" spans="2:12" ht="51">
      <c r="B1717" s="128">
        <v>85101705</v>
      </c>
      <c r="C1717" s="128" t="s">
        <v>2578</v>
      </c>
      <c r="D1717" s="133" t="s">
        <v>16</v>
      </c>
      <c r="E1717" s="128" t="s">
        <v>25</v>
      </c>
      <c r="F1717" s="128" t="s">
        <v>31</v>
      </c>
      <c r="G1717" s="128" t="s">
        <v>146</v>
      </c>
      <c r="H1717" s="131">
        <v>50000000</v>
      </c>
      <c r="I1717" s="228" t="s">
        <v>14</v>
      </c>
      <c r="J1717" s="128" t="s">
        <v>14</v>
      </c>
      <c r="K1717" s="128" t="s">
        <v>14</v>
      </c>
      <c r="L1717" s="128" t="s">
        <v>2494</v>
      </c>
    </row>
    <row r="1718" spans="2:12" ht="51">
      <c r="B1718" s="128">
        <v>85101705</v>
      </c>
      <c r="C1718" s="128" t="s">
        <v>2579</v>
      </c>
      <c r="D1718" s="133" t="s">
        <v>16</v>
      </c>
      <c r="E1718" s="128" t="s">
        <v>25</v>
      </c>
      <c r="F1718" s="128" t="s">
        <v>31</v>
      </c>
      <c r="G1718" s="128" t="s">
        <v>146</v>
      </c>
      <c r="H1718" s="131">
        <v>50000000</v>
      </c>
      <c r="I1718" s="228" t="s">
        <v>14</v>
      </c>
      <c r="J1718" s="128" t="s">
        <v>14</v>
      </c>
      <c r="K1718" s="128" t="s">
        <v>14</v>
      </c>
      <c r="L1718" s="128" t="s">
        <v>2494</v>
      </c>
    </row>
    <row r="1719" spans="2:12" ht="51">
      <c r="B1719" s="128">
        <v>85101705</v>
      </c>
      <c r="C1719" s="128" t="s">
        <v>2580</v>
      </c>
      <c r="D1719" s="133" t="s">
        <v>16</v>
      </c>
      <c r="E1719" s="128" t="s">
        <v>25</v>
      </c>
      <c r="F1719" s="128" t="s">
        <v>31</v>
      </c>
      <c r="G1719" s="128" t="s">
        <v>146</v>
      </c>
      <c r="H1719" s="131">
        <v>60000000</v>
      </c>
      <c r="I1719" s="228" t="s">
        <v>14</v>
      </c>
      <c r="J1719" s="128" t="s">
        <v>14</v>
      </c>
      <c r="K1719" s="128" t="s">
        <v>14</v>
      </c>
      <c r="L1719" s="128" t="s">
        <v>2494</v>
      </c>
    </row>
    <row r="1720" spans="2:12" ht="51">
      <c r="B1720" s="128">
        <v>85101705</v>
      </c>
      <c r="C1720" s="128" t="s">
        <v>2581</v>
      </c>
      <c r="D1720" s="133" t="s">
        <v>16</v>
      </c>
      <c r="E1720" s="128" t="s">
        <v>25</v>
      </c>
      <c r="F1720" s="128" t="s">
        <v>31</v>
      </c>
      <c r="G1720" s="128" t="s">
        <v>146</v>
      </c>
      <c r="H1720" s="131">
        <v>60000000</v>
      </c>
      <c r="I1720" s="228" t="s">
        <v>14</v>
      </c>
      <c r="J1720" s="128" t="s">
        <v>14</v>
      </c>
      <c r="K1720" s="128" t="s">
        <v>14</v>
      </c>
      <c r="L1720" s="128" t="s">
        <v>2494</v>
      </c>
    </row>
    <row r="1721" spans="2:12" ht="51">
      <c r="B1721" s="128">
        <v>85101705</v>
      </c>
      <c r="C1721" s="128" t="s">
        <v>2582</v>
      </c>
      <c r="D1721" s="133" t="s">
        <v>16</v>
      </c>
      <c r="E1721" s="128" t="s">
        <v>25</v>
      </c>
      <c r="F1721" s="128" t="s">
        <v>31</v>
      </c>
      <c r="G1721" s="128" t="s">
        <v>146</v>
      </c>
      <c r="H1721" s="131">
        <v>50000000</v>
      </c>
      <c r="I1721" s="228" t="s">
        <v>14</v>
      </c>
      <c r="J1721" s="128" t="s">
        <v>14</v>
      </c>
      <c r="K1721" s="128" t="s">
        <v>14</v>
      </c>
      <c r="L1721" s="128" t="s">
        <v>2494</v>
      </c>
    </row>
    <row r="1722" spans="2:12" ht="51">
      <c r="B1722" s="128">
        <v>85101705</v>
      </c>
      <c r="C1722" s="128" t="s">
        <v>2583</v>
      </c>
      <c r="D1722" s="133" t="s">
        <v>16</v>
      </c>
      <c r="E1722" s="128" t="s">
        <v>25</v>
      </c>
      <c r="F1722" s="128" t="s">
        <v>31</v>
      </c>
      <c r="G1722" s="128" t="s">
        <v>146</v>
      </c>
      <c r="H1722" s="131">
        <v>50000000</v>
      </c>
      <c r="I1722" s="228" t="s">
        <v>14</v>
      </c>
      <c r="J1722" s="128" t="s">
        <v>14</v>
      </c>
      <c r="K1722" s="128" t="s">
        <v>14</v>
      </c>
      <c r="L1722" s="128" t="s">
        <v>2494</v>
      </c>
    </row>
    <row r="1723" spans="2:12" ht="51">
      <c r="B1723" s="128">
        <v>85101705</v>
      </c>
      <c r="C1723" s="128" t="s">
        <v>2584</v>
      </c>
      <c r="D1723" s="133" t="s">
        <v>16</v>
      </c>
      <c r="E1723" s="128" t="s">
        <v>25</v>
      </c>
      <c r="F1723" s="128" t="s">
        <v>31</v>
      </c>
      <c r="G1723" s="128" t="s">
        <v>146</v>
      </c>
      <c r="H1723" s="131">
        <v>50000000</v>
      </c>
      <c r="I1723" s="228" t="s">
        <v>14</v>
      </c>
      <c r="J1723" s="128" t="s">
        <v>14</v>
      </c>
      <c r="K1723" s="128" t="s">
        <v>14</v>
      </c>
      <c r="L1723" s="128" t="s">
        <v>2494</v>
      </c>
    </row>
    <row r="1724" spans="2:12" ht="63.75">
      <c r="B1724" s="128">
        <v>85101705</v>
      </c>
      <c r="C1724" s="128" t="s">
        <v>2585</v>
      </c>
      <c r="D1724" s="133" t="s">
        <v>16</v>
      </c>
      <c r="E1724" s="128" t="s">
        <v>25</v>
      </c>
      <c r="F1724" s="128" t="s">
        <v>31</v>
      </c>
      <c r="G1724" s="128" t="s">
        <v>146</v>
      </c>
      <c r="H1724" s="131">
        <v>50000000</v>
      </c>
      <c r="I1724" s="228" t="s">
        <v>14</v>
      </c>
      <c r="J1724" s="128" t="s">
        <v>14</v>
      </c>
      <c r="K1724" s="128" t="s">
        <v>14</v>
      </c>
      <c r="L1724" s="128" t="s">
        <v>2494</v>
      </c>
    </row>
    <row r="1725" spans="2:12" ht="63.75">
      <c r="B1725" s="128">
        <v>85101705</v>
      </c>
      <c r="C1725" s="128" t="s">
        <v>2586</v>
      </c>
      <c r="D1725" s="133" t="s">
        <v>16</v>
      </c>
      <c r="E1725" s="128" t="s">
        <v>25</v>
      </c>
      <c r="F1725" s="128" t="s">
        <v>31</v>
      </c>
      <c r="G1725" s="128" t="s">
        <v>146</v>
      </c>
      <c r="H1725" s="131">
        <v>50000000</v>
      </c>
      <c r="I1725" s="228" t="s">
        <v>14</v>
      </c>
      <c r="J1725" s="128" t="s">
        <v>14</v>
      </c>
      <c r="K1725" s="128" t="s">
        <v>14</v>
      </c>
      <c r="L1725" s="128" t="s">
        <v>2494</v>
      </c>
    </row>
    <row r="1726" spans="2:12" ht="51">
      <c r="B1726" s="128">
        <v>85101705</v>
      </c>
      <c r="C1726" s="128" t="s">
        <v>2587</v>
      </c>
      <c r="D1726" s="133" t="s">
        <v>16</v>
      </c>
      <c r="E1726" s="128" t="s">
        <v>25</v>
      </c>
      <c r="F1726" s="128" t="s">
        <v>31</v>
      </c>
      <c r="G1726" s="128" t="s">
        <v>146</v>
      </c>
      <c r="H1726" s="131">
        <v>60000000</v>
      </c>
      <c r="I1726" s="228" t="s">
        <v>14</v>
      </c>
      <c r="J1726" s="128" t="s">
        <v>14</v>
      </c>
      <c r="K1726" s="128" t="s">
        <v>14</v>
      </c>
      <c r="L1726" s="128" t="s">
        <v>2494</v>
      </c>
    </row>
    <row r="1727" spans="2:12" ht="51">
      <c r="B1727" s="128">
        <v>85101705</v>
      </c>
      <c r="C1727" s="128" t="s">
        <v>2588</v>
      </c>
      <c r="D1727" s="133" t="s">
        <v>16</v>
      </c>
      <c r="E1727" s="128" t="s">
        <v>25</v>
      </c>
      <c r="F1727" s="128" t="s">
        <v>31</v>
      </c>
      <c r="G1727" s="128" t="s">
        <v>146</v>
      </c>
      <c r="H1727" s="131">
        <v>60000000</v>
      </c>
      <c r="I1727" s="228" t="s">
        <v>14</v>
      </c>
      <c r="J1727" s="128" t="s">
        <v>14</v>
      </c>
      <c r="K1727" s="128" t="s">
        <v>14</v>
      </c>
      <c r="L1727" s="128" t="s">
        <v>2494</v>
      </c>
    </row>
    <row r="1728" spans="2:12" ht="51">
      <c r="B1728" s="128">
        <v>85101705</v>
      </c>
      <c r="C1728" s="128" t="s">
        <v>2589</v>
      </c>
      <c r="D1728" s="133" t="s">
        <v>16</v>
      </c>
      <c r="E1728" s="128" t="s">
        <v>25</v>
      </c>
      <c r="F1728" s="128" t="s">
        <v>31</v>
      </c>
      <c r="G1728" s="128" t="s">
        <v>146</v>
      </c>
      <c r="H1728" s="131">
        <v>40000000</v>
      </c>
      <c r="I1728" s="228" t="s">
        <v>14</v>
      </c>
      <c r="J1728" s="128" t="s">
        <v>14</v>
      </c>
      <c r="K1728" s="128" t="s">
        <v>14</v>
      </c>
      <c r="L1728" s="128" t="s">
        <v>2494</v>
      </c>
    </row>
    <row r="1729" spans="2:12" ht="51">
      <c r="B1729" s="128">
        <v>85101705</v>
      </c>
      <c r="C1729" s="128" t="s">
        <v>2590</v>
      </c>
      <c r="D1729" s="133" t="s">
        <v>16</v>
      </c>
      <c r="E1729" s="128" t="s">
        <v>25</v>
      </c>
      <c r="F1729" s="128" t="s">
        <v>31</v>
      </c>
      <c r="G1729" s="128" t="s">
        <v>146</v>
      </c>
      <c r="H1729" s="131">
        <v>50000000</v>
      </c>
      <c r="I1729" s="228" t="s">
        <v>14</v>
      </c>
      <c r="J1729" s="128" t="s">
        <v>14</v>
      </c>
      <c r="K1729" s="128" t="s">
        <v>14</v>
      </c>
      <c r="L1729" s="128" t="s">
        <v>2494</v>
      </c>
    </row>
    <row r="1730" spans="2:12" ht="51">
      <c r="B1730" s="128">
        <v>85101705</v>
      </c>
      <c r="C1730" s="128" t="s">
        <v>2591</v>
      </c>
      <c r="D1730" s="133" t="s">
        <v>16</v>
      </c>
      <c r="E1730" s="128" t="s">
        <v>25</v>
      </c>
      <c r="F1730" s="128" t="s">
        <v>31</v>
      </c>
      <c r="G1730" s="128" t="s">
        <v>146</v>
      </c>
      <c r="H1730" s="131">
        <v>50000000</v>
      </c>
      <c r="I1730" s="228" t="s">
        <v>14</v>
      </c>
      <c r="J1730" s="128" t="s">
        <v>14</v>
      </c>
      <c r="K1730" s="128" t="s">
        <v>14</v>
      </c>
      <c r="L1730" s="128" t="s">
        <v>2494</v>
      </c>
    </row>
    <row r="1731" spans="2:12" ht="51">
      <c r="B1731" s="128">
        <v>85101705</v>
      </c>
      <c r="C1731" s="128" t="s">
        <v>2592</v>
      </c>
      <c r="D1731" s="133" t="s">
        <v>16</v>
      </c>
      <c r="E1731" s="128" t="s">
        <v>25</v>
      </c>
      <c r="F1731" s="128" t="s">
        <v>31</v>
      </c>
      <c r="G1731" s="128" t="s">
        <v>146</v>
      </c>
      <c r="H1731" s="131">
        <v>50000000</v>
      </c>
      <c r="I1731" s="228" t="s">
        <v>14</v>
      </c>
      <c r="J1731" s="128" t="s">
        <v>14</v>
      </c>
      <c r="K1731" s="128" t="s">
        <v>14</v>
      </c>
      <c r="L1731" s="128" t="s">
        <v>2494</v>
      </c>
    </row>
    <row r="1732" spans="2:12" ht="51">
      <c r="B1732" s="128">
        <v>85101705</v>
      </c>
      <c r="C1732" s="128" t="s">
        <v>2593</v>
      </c>
      <c r="D1732" s="133" t="s">
        <v>16</v>
      </c>
      <c r="E1732" s="128" t="s">
        <v>25</v>
      </c>
      <c r="F1732" s="128" t="s">
        <v>31</v>
      </c>
      <c r="G1732" s="128" t="s">
        <v>146</v>
      </c>
      <c r="H1732" s="131">
        <v>50000000</v>
      </c>
      <c r="I1732" s="228" t="s">
        <v>14</v>
      </c>
      <c r="J1732" s="128" t="s">
        <v>14</v>
      </c>
      <c r="K1732" s="128" t="s">
        <v>14</v>
      </c>
      <c r="L1732" s="128" t="s">
        <v>2494</v>
      </c>
    </row>
    <row r="1733" spans="2:12" ht="51">
      <c r="B1733" s="128">
        <v>85101705</v>
      </c>
      <c r="C1733" s="128" t="s">
        <v>2594</v>
      </c>
      <c r="D1733" s="133" t="s">
        <v>16</v>
      </c>
      <c r="E1733" s="128" t="s">
        <v>25</v>
      </c>
      <c r="F1733" s="128" t="s">
        <v>31</v>
      </c>
      <c r="G1733" s="128" t="s">
        <v>146</v>
      </c>
      <c r="H1733" s="131">
        <v>50000000</v>
      </c>
      <c r="I1733" s="228" t="s">
        <v>14</v>
      </c>
      <c r="J1733" s="128" t="s">
        <v>14</v>
      </c>
      <c r="K1733" s="128" t="s">
        <v>14</v>
      </c>
      <c r="L1733" s="128" t="s">
        <v>2494</v>
      </c>
    </row>
    <row r="1734" spans="2:12" ht="51">
      <c r="B1734" s="128">
        <v>85101705</v>
      </c>
      <c r="C1734" s="128" t="s">
        <v>2595</v>
      </c>
      <c r="D1734" s="133" t="s">
        <v>16</v>
      </c>
      <c r="E1734" s="128" t="s">
        <v>25</v>
      </c>
      <c r="F1734" s="128" t="s">
        <v>31</v>
      </c>
      <c r="G1734" s="128" t="s">
        <v>146</v>
      </c>
      <c r="H1734" s="131">
        <v>50000000</v>
      </c>
      <c r="I1734" s="228" t="s">
        <v>14</v>
      </c>
      <c r="J1734" s="128" t="s">
        <v>14</v>
      </c>
      <c r="K1734" s="128" t="s">
        <v>14</v>
      </c>
      <c r="L1734" s="128" t="s">
        <v>2494</v>
      </c>
    </row>
    <row r="1735" spans="2:12" ht="51">
      <c r="B1735" s="128">
        <v>85101705</v>
      </c>
      <c r="C1735" s="128" t="s">
        <v>2596</v>
      </c>
      <c r="D1735" s="133" t="s">
        <v>16</v>
      </c>
      <c r="E1735" s="128" t="s">
        <v>25</v>
      </c>
      <c r="F1735" s="128" t="s">
        <v>31</v>
      </c>
      <c r="G1735" s="128" t="s">
        <v>146</v>
      </c>
      <c r="H1735" s="131">
        <v>50000000</v>
      </c>
      <c r="I1735" s="228" t="s">
        <v>14</v>
      </c>
      <c r="J1735" s="128" t="s">
        <v>14</v>
      </c>
      <c r="K1735" s="128" t="s">
        <v>14</v>
      </c>
      <c r="L1735" s="128" t="s">
        <v>2494</v>
      </c>
    </row>
    <row r="1736" spans="2:12" ht="51">
      <c r="B1736" s="128">
        <v>85101705</v>
      </c>
      <c r="C1736" s="128" t="s">
        <v>2597</v>
      </c>
      <c r="D1736" s="133" t="s">
        <v>16</v>
      </c>
      <c r="E1736" s="128" t="s">
        <v>25</v>
      </c>
      <c r="F1736" s="128" t="s">
        <v>31</v>
      </c>
      <c r="G1736" s="128" t="s">
        <v>146</v>
      </c>
      <c r="H1736" s="131">
        <v>50000000</v>
      </c>
      <c r="I1736" s="228" t="s">
        <v>14</v>
      </c>
      <c r="J1736" s="128" t="s">
        <v>14</v>
      </c>
      <c r="K1736" s="128" t="s">
        <v>14</v>
      </c>
      <c r="L1736" s="128" t="s">
        <v>2494</v>
      </c>
    </row>
    <row r="1737" spans="2:12" ht="51">
      <c r="B1737" s="128">
        <v>85101705</v>
      </c>
      <c r="C1737" s="128" t="s">
        <v>2598</v>
      </c>
      <c r="D1737" s="133" t="s">
        <v>16</v>
      </c>
      <c r="E1737" s="128" t="s">
        <v>25</v>
      </c>
      <c r="F1737" s="128" t="s">
        <v>31</v>
      </c>
      <c r="G1737" s="128" t="s">
        <v>146</v>
      </c>
      <c r="H1737" s="131">
        <v>50000000</v>
      </c>
      <c r="I1737" s="228" t="s">
        <v>14</v>
      </c>
      <c r="J1737" s="128" t="s">
        <v>14</v>
      </c>
      <c r="K1737" s="128" t="s">
        <v>14</v>
      </c>
      <c r="L1737" s="128" t="s">
        <v>2494</v>
      </c>
    </row>
    <row r="1738" spans="2:12" ht="51">
      <c r="B1738" s="128">
        <v>85101705</v>
      </c>
      <c r="C1738" s="128" t="s">
        <v>2599</v>
      </c>
      <c r="D1738" s="133" t="s">
        <v>16</v>
      </c>
      <c r="E1738" s="128" t="s">
        <v>25</v>
      </c>
      <c r="F1738" s="128" t="s">
        <v>31</v>
      </c>
      <c r="G1738" s="128" t="s">
        <v>146</v>
      </c>
      <c r="H1738" s="131">
        <v>60000000</v>
      </c>
      <c r="I1738" s="228" t="s">
        <v>14</v>
      </c>
      <c r="J1738" s="128" t="s">
        <v>14</v>
      </c>
      <c r="K1738" s="128" t="s">
        <v>14</v>
      </c>
      <c r="L1738" s="128" t="s">
        <v>2494</v>
      </c>
    </row>
    <row r="1739" spans="2:12" ht="51">
      <c r="B1739" s="128">
        <v>85101705</v>
      </c>
      <c r="C1739" s="128" t="s">
        <v>2600</v>
      </c>
      <c r="D1739" s="133" t="s">
        <v>16</v>
      </c>
      <c r="E1739" s="128" t="s">
        <v>25</v>
      </c>
      <c r="F1739" s="128" t="s">
        <v>31</v>
      </c>
      <c r="G1739" s="128" t="s">
        <v>146</v>
      </c>
      <c r="H1739" s="131">
        <v>50000000</v>
      </c>
      <c r="I1739" s="228" t="s">
        <v>14</v>
      </c>
      <c r="J1739" s="128" t="s">
        <v>14</v>
      </c>
      <c r="K1739" s="128" t="s">
        <v>14</v>
      </c>
      <c r="L1739" s="128" t="s">
        <v>2494</v>
      </c>
    </row>
    <row r="1740" spans="2:12" ht="51">
      <c r="B1740" s="128">
        <v>85101705</v>
      </c>
      <c r="C1740" s="128" t="s">
        <v>2601</v>
      </c>
      <c r="D1740" s="133" t="s">
        <v>16</v>
      </c>
      <c r="E1740" s="128" t="s">
        <v>25</v>
      </c>
      <c r="F1740" s="128" t="s">
        <v>31</v>
      </c>
      <c r="G1740" s="128" t="s">
        <v>146</v>
      </c>
      <c r="H1740" s="131">
        <v>70000000</v>
      </c>
      <c r="I1740" s="228" t="s">
        <v>14</v>
      </c>
      <c r="J1740" s="128" t="s">
        <v>14</v>
      </c>
      <c r="K1740" s="128" t="s">
        <v>14</v>
      </c>
      <c r="L1740" s="128" t="s">
        <v>2494</v>
      </c>
    </row>
    <row r="1741" spans="2:12" ht="51">
      <c r="B1741" s="128">
        <v>85101705</v>
      </c>
      <c r="C1741" s="128" t="s">
        <v>2602</v>
      </c>
      <c r="D1741" s="133" t="s">
        <v>16</v>
      </c>
      <c r="E1741" s="128" t="s">
        <v>25</v>
      </c>
      <c r="F1741" s="128" t="s">
        <v>31</v>
      </c>
      <c r="G1741" s="128" t="s">
        <v>146</v>
      </c>
      <c r="H1741" s="131">
        <v>50000000</v>
      </c>
      <c r="I1741" s="228" t="s">
        <v>14</v>
      </c>
      <c r="J1741" s="128" t="s">
        <v>14</v>
      </c>
      <c r="K1741" s="128" t="s">
        <v>14</v>
      </c>
      <c r="L1741" s="128" t="s">
        <v>2494</v>
      </c>
    </row>
    <row r="1742" spans="2:12" ht="51">
      <c r="B1742" s="128">
        <v>85101705</v>
      </c>
      <c r="C1742" s="128" t="s">
        <v>2603</v>
      </c>
      <c r="D1742" s="133" t="s">
        <v>16</v>
      </c>
      <c r="E1742" s="128" t="s">
        <v>25</v>
      </c>
      <c r="F1742" s="128" t="s">
        <v>31</v>
      </c>
      <c r="G1742" s="128" t="s">
        <v>146</v>
      </c>
      <c r="H1742" s="131">
        <v>65000000</v>
      </c>
      <c r="I1742" s="228" t="s">
        <v>14</v>
      </c>
      <c r="J1742" s="128" t="s">
        <v>14</v>
      </c>
      <c r="K1742" s="128" t="s">
        <v>14</v>
      </c>
      <c r="L1742" s="128" t="s">
        <v>2494</v>
      </c>
    </row>
    <row r="1743" spans="2:12" ht="51">
      <c r="B1743" s="128">
        <v>85101705</v>
      </c>
      <c r="C1743" s="128" t="s">
        <v>2604</v>
      </c>
      <c r="D1743" s="133" t="s">
        <v>16</v>
      </c>
      <c r="E1743" s="128" t="s">
        <v>25</v>
      </c>
      <c r="F1743" s="128" t="s">
        <v>31</v>
      </c>
      <c r="G1743" s="128" t="s">
        <v>146</v>
      </c>
      <c r="H1743" s="131">
        <v>50000000</v>
      </c>
      <c r="I1743" s="228" t="s">
        <v>14</v>
      </c>
      <c r="J1743" s="128" t="s">
        <v>14</v>
      </c>
      <c r="K1743" s="128" t="s">
        <v>14</v>
      </c>
      <c r="L1743" s="128" t="s">
        <v>2494</v>
      </c>
    </row>
    <row r="1744" spans="2:12" ht="51">
      <c r="B1744" s="128">
        <v>85101705</v>
      </c>
      <c r="C1744" s="128" t="s">
        <v>2605</v>
      </c>
      <c r="D1744" s="133" t="s">
        <v>16</v>
      </c>
      <c r="E1744" s="128" t="s">
        <v>25</v>
      </c>
      <c r="F1744" s="128" t="s">
        <v>31</v>
      </c>
      <c r="G1744" s="128" t="s">
        <v>146</v>
      </c>
      <c r="H1744" s="131">
        <v>40000000</v>
      </c>
      <c r="I1744" s="228" t="s">
        <v>14</v>
      </c>
      <c r="J1744" s="128" t="s">
        <v>14</v>
      </c>
      <c r="K1744" s="128" t="s">
        <v>14</v>
      </c>
      <c r="L1744" s="128" t="s">
        <v>2494</v>
      </c>
    </row>
    <row r="1745" spans="2:12" ht="63.75">
      <c r="B1745" s="128">
        <v>85101705</v>
      </c>
      <c r="C1745" s="128" t="s">
        <v>2606</v>
      </c>
      <c r="D1745" s="133" t="s">
        <v>16</v>
      </c>
      <c r="E1745" s="128" t="s">
        <v>25</v>
      </c>
      <c r="F1745" s="128" t="s">
        <v>31</v>
      </c>
      <c r="G1745" s="128" t="s">
        <v>146</v>
      </c>
      <c r="H1745" s="131">
        <v>50000000</v>
      </c>
      <c r="I1745" s="228" t="s">
        <v>14</v>
      </c>
      <c r="J1745" s="128" t="s">
        <v>14</v>
      </c>
      <c r="K1745" s="128" t="s">
        <v>14</v>
      </c>
      <c r="L1745" s="128" t="s">
        <v>2494</v>
      </c>
    </row>
    <row r="1746" spans="2:12" ht="51">
      <c r="B1746" s="128">
        <v>85101705</v>
      </c>
      <c r="C1746" s="128" t="s">
        <v>2607</v>
      </c>
      <c r="D1746" s="133" t="s">
        <v>324</v>
      </c>
      <c r="E1746" s="128" t="s">
        <v>25</v>
      </c>
      <c r="F1746" s="128" t="s">
        <v>31</v>
      </c>
      <c r="G1746" s="128" t="s">
        <v>146</v>
      </c>
      <c r="H1746" s="131">
        <v>60000000</v>
      </c>
      <c r="I1746" s="228" t="s">
        <v>14</v>
      </c>
      <c r="J1746" s="128" t="s">
        <v>14</v>
      </c>
      <c r="K1746" s="128" t="s">
        <v>14</v>
      </c>
      <c r="L1746" s="128" t="s">
        <v>2494</v>
      </c>
    </row>
    <row r="1747" spans="2:12" ht="51">
      <c r="B1747" s="128">
        <v>85101705</v>
      </c>
      <c r="C1747" s="128" t="s">
        <v>2608</v>
      </c>
      <c r="D1747" s="133" t="s">
        <v>324</v>
      </c>
      <c r="E1747" s="128" t="s">
        <v>25</v>
      </c>
      <c r="F1747" s="128" t="s">
        <v>31</v>
      </c>
      <c r="G1747" s="128" t="s">
        <v>146</v>
      </c>
      <c r="H1747" s="131">
        <v>50000000</v>
      </c>
      <c r="I1747" s="228" t="s">
        <v>14</v>
      </c>
      <c r="J1747" s="128" t="s">
        <v>14</v>
      </c>
      <c r="K1747" s="128" t="s">
        <v>14</v>
      </c>
      <c r="L1747" s="128" t="s">
        <v>2494</v>
      </c>
    </row>
    <row r="1748" spans="2:12" ht="51">
      <c r="B1748" s="128">
        <v>85101705</v>
      </c>
      <c r="C1748" s="128" t="s">
        <v>2609</v>
      </c>
      <c r="D1748" s="133" t="s">
        <v>324</v>
      </c>
      <c r="E1748" s="128" t="s">
        <v>25</v>
      </c>
      <c r="F1748" s="128" t="s">
        <v>31</v>
      </c>
      <c r="G1748" s="128" t="s">
        <v>146</v>
      </c>
      <c r="H1748" s="131">
        <v>60000000</v>
      </c>
      <c r="I1748" s="228" t="s">
        <v>14</v>
      </c>
      <c r="J1748" s="128" t="s">
        <v>14</v>
      </c>
      <c r="K1748" s="128" t="s">
        <v>14</v>
      </c>
      <c r="L1748" s="128" t="s">
        <v>2494</v>
      </c>
    </row>
    <row r="1749" spans="2:12" ht="51">
      <c r="B1749" s="128">
        <v>85101705</v>
      </c>
      <c r="C1749" s="128" t="s">
        <v>2610</v>
      </c>
      <c r="D1749" s="133" t="s">
        <v>324</v>
      </c>
      <c r="E1749" s="128" t="s">
        <v>25</v>
      </c>
      <c r="F1749" s="128" t="s">
        <v>31</v>
      </c>
      <c r="G1749" s="128" t="s">
        <v>146</v>
      </c>
      <c r="H1749" s="131">
        <v>50000000</v>
      </c>
      <c r="I1749" s="228" t="s">
        <v>14</v>
      </c>
      <c r="J1749" s="128" t="s">
        <v>14</v>
      </c>
      <c r="K1749" s="128" t="s">
        <v>14</v>
      </c>
      <c r="L1749" s="128" t="s">
        <v>2494</v>
      </c>
    </row>
    <row r="1750" spans="2:12" ht="51">
      <c r="B1750" s="128">
        <v>85101705</v>
      </c>
      <c r="C1750" s="128" t="s">
        <v>2611</v>
      </c>
      <c r="D1750" s="133" t="s">
        <v>324</v>
      </c>
      <c r="E1750" s="128" t="s">
        <v>25</v>
      </c>
      <c r="F1750" s="128" t="s">
        <v>31</v>
      </c>
      <c r="G1750" s="128" t="s">
        <v>146</v>
      </c>
      <c r="H1750" s="131">
        <v>50000000</v>
      </c>
      <c r="I1750" s="228" t="s">
        <v>14</v>
      </c>
      <c r="J1750" s="128" t="s">
        <v>14</v>
      </c>
      <c r="K1750" s="128" t="s">
        <v>14</v>
      </c>
      <c r="L1750" s="128" t="s">
        <v>2494</v>
      </c>
    </row>
    <row r="1751" spans="2:12" ht="51">
      <c r="B1751" s="128">
        <v>85101705</v>
      </c>
      <c r="C1751" s="128" t="s">
        <v>2612</v>
      </c>
      <c r="D1751" s="133" t="s">
        <v>324</v>
      </c>
      <c r="E1751" s="128" t="s">
        <v>25</v>
      </c>
      <c r="F1751" s="128" t="s">
        <v>31</v>
      </c>
      <c r="G1751" s="128" t="s">
        <v>146</v>
      </c>
      <c r="H1751" s="131">
        <v>50000000</v>
      </c>
      <c r="I1751" s="228" t="s">
        <v>14</v>
      </c>
      <c r="J1751" s="128" t="s">
        <v>14</v>
      </c>
      <c r="K1751" s="128" t="s">
        <v>14</v>
      </c>
      <c r="L1751" s="128" t="s">
        <v>2494</v>
      </c>
    </row>
    <row r="1752" spans="2:12" ht="51">
      <c r="B1752" s="128">
        <v>85101705</v>
      </c>
      <c r="C1752" s="128" t="s">
        <v>2613</v>
      </c>
      <c r="D1752" s="133" t="s">
        <v>324</v>
      </c>
      <c r="E1752" s="128" t="s">
        <v>25</v>
      </c>
      <c r="F1752" s="128" t="s">
        <v>31</v>
      </c>
      <c r="G1752" s="128" t="s">
        <v>146</v>
      </c>
      <c r="H1752" s="131">
        <v>60000000</v>
      </c>
      <c r="I1752" s="228" t="s">
        <v>14</v>
      </c>
      <c r="J1752" s="128" t="s">
        <v>14</v>
      </c>
      <c r="K1752" s="128" t="s">
        <v>14</v>
      </c>
      <c r="L1752" s="128" t="s">
        <v>2494</v>
      </c>
    </row>
    <row r="1753" spans="2:12" ht="51">
      <c r="B1753" s="128">
        <v>85101705</v>
      </c>
      <c r="C1753" s="128" t="s">
        <v>2614</v>
      </c>
      <c r="D1753" s="133" t="s">
        <v>324</v>
      </c>
      <c r="E1753" s="128" t="s">
        <v>25</v>
      </c>
      <c r="F1753" s="128" t="s">
        <v>31</v>
      </c>
      <c r="G1753" s="128" t="s">
        <v>146</v>
      </c>
      <c r="H1753" s="131">
        <v>50000000</v>
      </c>
      <c r="I1753" s="228" t="s">
        <v>14</v>
      </c>
      <c r="J1753" s="128" t="s">
        <v>14</v>
      </c>
      <c r="K1753" s="128" t="s">
        <v>14</v>
      </c>
      <c r="L1753" s="128" t="s">
        <v>2494</v>
      </c>
    </row>
    <row r="1754" spans="2:12" ht="51">
      <c r="B1754" s="128">
        <v>85101705</v>
      </c>
      <c r="C1754" s="128" t="s">
        <v>2615</v>
      </c>
      <c r="D1754" s="133" t="s">
        <v>324</v>
      </c>
      <c r="E1754" s="128" t="s">
        <v>25</v>
      </c>
      <c r="F1754" s="128" t="s">
        <v>31</v>
      </c>
      <c r="G1754" s="128" t="s">
        <v>146</v>
      </c>
      <c r="H1754" s="131">
        <v>65000000</v>
      </c>
      <c r="I1754" s="228" t="s">
        <v>14</v>
      </c>
      <c r="J1754" s="128" t="s">
        <v>14</v>
      </c>
      <c r="K1754" s="128" t="s">
        <v>14</v>
      </c>
      <c r="L1754" s="128" t="s">
        <v>2494</v>
      </c>
    </row>
    <row r="1755" spans="2:12" ht="51">
      <c r="B1755" s="128">
        <v>85101705</v>
      </c>
      <c r="C1755" s="128" t="s">
        <v>2616</v>
      </c>
      <c r="D1755" s="133" t="s">
        <v>324</v>
      </c>
      <c r="E1755" s="128" t="s">
        <v>25</v>
      </c>
      <c r="F1755" s="128" t="s">
        <v>31</v>
      </c>
      <c r="G1755" s="128" t="s">
        <v>146</v>
      </c>
      <c r="H1755" s="131">
        <v>50000000</v>
      </c>
      <c r="I1755" s="228" t="s">
        <v>14</v>
      </c>
      <c r="J1755" s="128" t="s">
        <v>14</v>
      </c>
      <c r="K1755" s="128" t="s">
        <v>14</v>
      </c>
      <c r="L1755" s="128" t="s">
        <v>2494</v>
      </c>
    </row>
    <row r="1756" spans="2:12" ht="51">
      <c r="B1756" s="128">
        <v>85101705</v>
      </c>
      <c r="C1756" s="128" t="s">
        <v>2617</v>
      </c>
      <c r="D1756" s="133" t="s">
        <v>324</v>
      </c>
      <c r="E1756" s="128" t="s">
        <v>25</v>
      </c>
      <c r="F1756" s="128" t="s">
        <v>31</v>
      </c>
      <c r="G1756" s="128" t="s">
        <v>146</v>
      </c>
      <c r="H1756" s="131">
        <v>60000000</v>
      </c>
      <c r="I1756" s="228" t="s">
        <v>14</v>
      </c>
      <c r="J1756" s="128" t="s">
        <v>14</v>
      </c>
      <c r="K1756" s="128" t="s">
        <v>14</v>
      </c>
      <c r="L1756" s="128" t="s">
        <v>2494</v>
      </c>
    </row>
    <row r="1757" spans="2:12" ht="51">
      <c r="B1757" s="128">
        <v>85101705</v>
      </c>
      <c r="C1757" s="128" t="s">
        <v>2618</v>
      </c>
      <c r="D1757" s="133" t="s">
        <v>324</v>
      </c>
      <c r="E1757" s="128" t="s">
        <v>2059</v>
      </c>
      <c r="F1757" s="128" t="s">
        <v>31</v>
      </c>
      <c r="G1757" s="128" t="s">
        <v>146</v>
      </c>
      <c r="H1757" s="131">
        <v>40000000</v>
      </c>
      <c r="I1757" s="228" t="s">
        <v>14</v>
      </c>
      <c r="J1757" s="128" t="s">
        <v>14</v>
      </c>
      <c r="K1757" s="128" t="s">
        <v>14</v>
      </c>
      <c r="L1757" s="128" t="s">
        <v>2494</v>
      </c>
    </row>
    <row r="1758" spans="2:12" ht="51">
      <c r="B1758" s="128">
        <v>85101705</v>
      </c>
      <c r="C1758" s="128" t="s">
        <v>2619</v>
      </c>
      <c r="D1758" s="133" t="s">
        <v>324</v>
      </c>
      <c r="E1758" s="128" t="s">
        <v>25</v>
      </c>
      <c r="F1758" s="128" t="s">
        <v>31</v>
      </c>
      <c r="G1758" s="128" t="s">
        <v>146</v>
      </c>
      <c r="H1758" s="131">
        <v>50000000</v>
      </c>
      <c r="I1758" s="228" t="s">
        <v>14</v>
      </c>
      <c r="J1758" s="128" t="s">
        <v>14</v>
      </c>
      <c r="K1758" s="128" t="s">
        <v>14</v>
      </c>
      <c r="L1758" s="128" t="s">
        <v>2494</v>
      </c>
    </row>
    <row r="1759" spans="2:12" ht="51">
      <c r="B1759" s="128">
        <v>85101705</v>
      </c>
      <c r="C1759" s="128" t="s">
        <v>2620</v>
      </c>
      <c r="D1759" s="133" t="s">
        <v>324</v>
      </c>
      <c r="E1759" s="128" t="s">
        <v>25</v>
      </c>
      <c r="F1759" s="128" t="s">
        <v>31</v>
      </c>
      <c r="G1759" s="128" t="s">
        <v>146</v>
      </c>
      <c r="H1759" s="131">
        <v>60000000</v>
      </c>
      <c r="I1759" s="228" t="s">
        <v>14</v>
      </c>
      <c r="J1759" s="128" t="s">
        <v>14</v>
      </c>
      <c r="K1759" s="128" t="s">
        <v>14</v>
      </c>
      <c r="L1759" s="128" t="s">
        <v>2494</v>
      </c>
    </row>
    <row r="1760" spans="2:12" ht="51">
      <c r="B1760" s="128">
        <v>85101705</v>
      </c>
      <c r="C1760" s="128" t="s">
        <v>2621</v>
      </c>
      <c r="D1760" s="133" t="s">
        <v>324</v>
      </c>
      <c r="E1760" s="128" t="s">
        <v>25</v>
      </c>
      <c r="F1760" s="128" t="s">
        <v>31</v>
      </c>
      <c r="G1760" s="128" t="s">
        <v>146</v>
      </c>
      <c r="H1760" s="131">
        <v>50000000</v>
      </c>
      <c r="I1760" s="228" t="s">
        <v>14</v>
      </c>
      <c r="J1760" s="128" t="s">
        <v>14</v>
      </c>
      <c r="K1760" s="128" t="s">
        <v>14</v>
      </c>
      <c r="L1760" s="128" t="s">
        <v>2494</v>
      </c>
    </row>
    <row r="1761" spans="2:12" ht="51">
      <c r="B1761" s="128">
        <v>85101705</v>
      </c>
      <c r="C1761" s="128" t="s">
        <v>2622</v>
      </c>
      <c r="D1761" s="133" t="s">
        <v>324</v>
      </c>
      <c r="E1761" s="128" t="s">
        <v>25</v>
      </c>
      <c r="F1761" s="128" t="s">
        <v>31</v>
      </c>
      <c r="G1761" s="128" t="s">
        <v>146</v>
      </c>
      <c r="H1761" s="131">
        <v>65000000</v>
      </c>
      <c r="I1761" s="228" t="s">
        <v>14</v>
      </c>
      <c r="J1761" s="128" t="s">
        <v>14</v>
      </c>
      <c r="K1761" s="128" t="s">
        <v>14</v>
      </c>
      <c r="L1761" s="128" t="s">
        <v>2494</v>
      </c>
    </row>
    <row r="1762" spans="2:12" ht="51">
      <c r="B1762" s="128">
        <v>85101705</v>
      </c>
      <c r="C1762" s="128" t="s">
        <v>2623</v>
      </c>
      <c r="D1762" s="133" t="s">
        <v>324</v>
      </c>
      <c r="E1762" s="128" t="s">
        <v>25</v>
      </c>
      <c r="F1762" s="128" t="s">
        <v>31</v>
      </c>
      <c r="G1762" s="128" t="s">
        <v>146</v>
      </c>
      <c r="H1762" s="131">
        <v>5000000</v>
      </c>
      <c r="I1762" s="228" t="s">
        <v>14</v>
      </c>
      <c r="J1762" s="128" t="s">
        <v>14</v>
      </c>
      <c r="K1762" s="128" t="s">
        <v>14</v>
      </c>
      <c r="L1762" s="128" t="s">
        <v>2494</v>
      </c>
    </row>
    <row r="1763" spans="2:12" ht="51">
      <c r="B1763" s="128">
        <v>85101705</v>
      </c>
      <c r="C1763" s="128" t="s">
        <v>2624</v>
      </c>
      <c r="D1763" s="133" t="s">
        <v>324</v>
      </c>
      <c r="E1763" s="128" t="s">
        <v>25</v>
      </c>
      <c r="F1763" s="128" t="s">
        <v>31</v>
      </c>
      <c r="G1763" s="128" t="s">
        <v>146</v>
      </c>
      <c r="H1763" s="131">
        <v>60000000</v>
      </c>
      <c r="I1763" s="228" t="s">
        <v>14</v>
      </c>
      <c r="J1763" s="128" t="s">
        <v>14</v>
      </c>
      <c r="K1763" s="128" t="s">
        <v>14</v>
      </c>
      <c r="L1763" s="128" t="s">
        <v>2494</v>
      </c>
    </row>
    <row r="1764" spans="2:12" ht="51">
      <c r="B1764" s="128">
        <v>85101705</v>
      </c>
      <c r="C1764" s="128" t="s">
        <v>2625</v>
      </c>
      <c r="D1764" s="133" t="s">
        <v>324</v>
      </c>
      <c r="E1764" s="128" t="s">
        <v>25</v>
      </c>
      <c r="F1764" s="128" t="s">
        <v>31</v>
      </c>
      <c r="G1764" s="128" t="s">
        <v>146</v>
      </c>
      <c r="H1764" s="131">
        <v>50000000</v>
      </c>
      <c r="I1764" s="228" t="s">
        <v>14</v>
      </c>
      <c r="J1764" s="128" t="s">
        <v>14</v>
      </c>
      <c r="K1764" s="128" t="s">
        <v>14</v>
      </c>
      <c r="L1764" s="128" t="s">
        <v>2494</v>
      </c>
    </row>
    <row r="1765" spans="2:12" ht="63.75">
      <c r="B1765" s="128">
        <v>85101705</v>
      </c>
      <c r="C1765" s="128" t="s">
        <v>2626</v>
      </c>
      <c r="D1765" s="133" t="s">
        <v>324</v>
      </c>
      <c r="E1765" s="128" t="s">
        <v>25</v>
      </c>
      <c r="F1765" s="128" t="s">
        <v>31</v>
      </c>
      <c r="G1765" s="128" t="s">
        <v>146</v>
      </c>
      <c r="H1765" s="131">
        <v>50000000</v>
      </c>
      <c r="I1765" s="228" t="s">
        <v>14</v>
      </c>
      <c r="J1765" s="128" t="s">
        <v>14</v>
      </c>
      <c r="K1765" s="128" t="s">
        <v>14</v>
      </c>
      <c r="L1765" s="128" t="s">
        <v>2494</v>
      </c>
    </row>
    <row r="1766" spans="2:12" ht="51">
      <c r="B1766" s="128">
        <v>85101705</v>
      </c>
      <c r="C1766" s="128" t="s">
        <v>2627</v>
      </c>
      <c r="D1766" s="133" t="s">
        <v>324</v>
      </c>
      <c r="E1766" s="128" t="s">
        <v>25</v>
      </c>
      <c r="F1766" s="128" t="s">
        <v>31</v>
      </c>
      <c r="G1766" s="128" t="s">
        <v>146</v>
      </c>
      <c r="H1766" s="131">
        <v>50000000</v>
      </c>
      <c r="I1766" s="228" t="s">
        <v>14</v>
      </c>
      <c r="J1766" s="128" t="s">
        <v>14</v>
      </c>
      <c r="K1766" s="128" t="s">
        <v>14</v>
      </c>
      <c r="L1766" s="128" t="s">
        <v>2494</v>
      </c>
    </row>
    <row r="1767" spans="2:12" ht="51">
      <c r="B1767" s="128">
        <v>85101705</v>
      </c>
      <c r="C1767" s="128" t="s">
        <v>2628</v>
      </c>
      <c r="D1767" s="133" t="s">
        <v>324</v>
      </c>
      <c r="E1767" s="128" t="s">
        <v>25</v>
      </c>
      <c r="F1767" s="128" t="s">
        <v>31</v>
      </c>
      <c r="G1767" s="128" t="s">
        <v>146</v>
      </c>
      <c r="H1767" s="131">
        <v>60000000</v>
      </c>
      <c r="I1767" s="228" t="s">
        <v>14</v>
      </c>
      <c r="J1767" s="128" t="s">
        <v>14</v>
      </c>
      <c r="K1767" s="128" t="s">
        <v>14</v>
      </c>
      <c r="L1767" s="128" t="s">
        <v>2494</v>
      </c>
    </row>
    <row r="1768" spans="2:12" ht="51">
      <c r="B1768" s="128">
        <v>85101705</v>
      </c>
      <c r="C1768" s="128" t="s">
        <v>2629</v>
      </c>
      <c r="D1768" s="133" t="s">
        <v>324</v>
      </c>
      <c r="E1768" s="128" t="s">
        <v>25</v>
      </c>
      <c r="F1768" s="128" t="s">
        <v>31</v>
      </c>
      <c r="G1768" s="128" t="s">
        <v>146</v>
      </c>
      <c r="H1768" s="131">
        <v>60000000</v>
      </c>
      <c r="I1768" s="228" t="s">
        <v>14</v>
      </c>
      <c r="J1768" s="128" t="s">
        <v>14</v>
      </c>
      <c r="K1768" s="128" t="s">
        <v>14</v>
      </c>
      <c r="L1768" s="128" t="s">
        <v>2494</v>
      </c>
    </row>
    <row r="1769" spans="2:12" ht="51">
      <c r="B1769" s="128">
        <v>85101705</v>
      </c>
      <c r="C1769" s="128" t="s">
        <v>2630</v>
      </c>
      <c r="D1769" s="133" t="s">
        <v>324</v>
      </c>
      <c r="E1769" s="128" t="s">
        <v>25</v>
      </c>
      <c r="F1769" s="128" t="s">
        <v>31</v>
      </c>
      <c r="G1769" s="128" t="s">
        <v>146</v>
      </c>
      <c r="H1769" s="131">
        <v>65000000</v>
      </c>
      <c r="I1769" s="228" t="s">
        <v>14</v>
      </c>
      <c r="J1769" s="128" t="s">
        <v>14</v>
      </c>
      <c r="K1769" s="128" t="s">
        <v>14</v>
      </c>
      <c r="L1769" s="128" t="s">
        <v>2494</v>
      </c>
    </row>
    <row r="1770" spans="2:12" ht="51">
      <c r="B1770" s="128">
        <v>85101705</v>
      </c>
      <c r="C1770" s="128" t="s">
        <v>2631</v>
      </c>
      <c r="D1770" s="133" t="s">
        <v>324</v>
      </c>
      <c r="E1770" s="128" t="s">
        <v>25</v>
      </c>
      <c r="F1770" s="128" t="s">
        <v>31</v>
      </c>
      <c r="G1770" s="128" t="s">
        <v>146</v>
      </c>
      <c r="H1770" s="131">
        <v>40000000</v>
      </c>
      <c r="I1770" s="228" t="s">
        <v>14</v>
      </c>
      <c r="J1770" s="128" t="s">
        <v>14</v>
      </c>
      <c r="K1770" s="128" t="s">
        <v>14</v>
      </c>
      <c r="L1770" s="128" t="s">
        <v>2494</v>
      </c>
    </row>
    <row r="1771" spans="2:12" ht="51">
      <c r="B1771" s="128">
        <v>85101705</v>
      </c>
      <c r="C1771" s="128" t="s">
        <v>2632</v>
      </c>
      <c r="D1771" s="133" t="s">
        <v>324</v>
      </c>
      <c r="E1771" s="128" t="s">
        <v>25</v>
      </c>
      <c r="F1771" s="128" t="s">
        <v>31</v>
      </c>
      <c r="G1771" s="128" t="s">
        <v>146</v>
      </c>
      <c r="H1771" s="131">
        <v>50000000</v>
      </c>
      <c r="I1771" s="228" t="s">
        <v>14</v>
      </c>
      <c r="J1771" s="128" t="s">
        <v>14</v>
      </c>
      <c r="K1771" s="128" t="s">
        <v>14</v>
      </c>
      <c r="L1771" s="128" t="s">
        <v>2494</v>
      </c>
    </row>
    <row r="1772" spans="2:12" ht="51">
      <c r="B1772" s="128">
        <v>85101705</v>
      </c>
      <c r="C1772" s="128" t="s">
        <v>2633</v>
      </c>
      <c r="D1772" s="133" t="s">
        <v>324</v>
      </c>
      <c r="E1772" s="128" t="s">
        <v>25</v>
      </c>
      <c r="F1772" s="128" t="s">
        <v>31</v>
      </c>
      <c r="G1772" s="128" t="s">
        <v>146</v>
      </c>
      <c r="H1772" s="131">
        <v>40000000</v>
      </c>
      <c r="I1772" s="228" t="s">
        <v>14</v>
      </c>
      <c r="J1772" s="128" t="s">
        <v>14</v>
      </c>
      <c r="K1772" s="128" t="s">
        <v>14</v>
      </c>
      <c r="L1772" s="128" t="s">
        <v>2494</v>
      </c>
    </row>
    <row r="1773" spans="2:12" ht="51">
      <c r="B1773" s="128">
        <v>85101705</v>
      </c>
      <c r="C1773" s="128" t="s">
        <v>2634</v>
      </c>
      <c r="D1773" s="133" t="s">
        <v>324</v>
      </c>
      <c r="E1773" s="128" t="s">
        <v>25</v>
      </c>
      <c r="F1773" s="128" t="s">
        <v>31</v>
      </c>
      <c r="G1773" s="128" t="s">
        <v>146</v>
      </c>
      <c r="H1773" s="131">
        <v>50000000</v>
      </c>
      <c r="I1773" s="228" t="s">
        <v>14</v>
      </c>
      <c r="J1773" s="128" t="s">
        <v>14</v>
      </c>
      <c r="K1773" s="128" t="s">
        <v>14</v>
      </c>
      <c r="L1773" s="128" t="s">
        <v>2494</v>
      </c>
    </row>
    <row r="1774" spans="2:12" ht="51">
      <c r="B1774" s="128">
        <v>85101705</v>
      </c>
      <c r="C1774" s="128" t="s">
        <v>2635</v>
      </c>
      <c r="D1774" s="133" t="s">
        <v>324</v>
      </c>
      <c r="E1774" s="128" t="s">
        <v>2059</v>
      </c>
      <c r="F1774" s="128" t="s">
        <v>31</v>
      </c>
      <c r="G1774" s="128" t="s">
        <v>146</v>
      </c>
      <c r="H1774" s="131">
        <v>40000000</v>
      </c>
      <c r="I1774" s="228" t="s">
        <v>14</v>
      </c>
      <c r="J1774" s="128" t="s">
        <v>14</v>
      </c>
      <c r="K1774" s="128" t="s">
        <v>14</v>
      </c>
      <c r="L1774" s="128" t="s">
        <v>2494</v>
      </c>
    </row>
    <row r="1775" spans="2:12" ht="51">
      <c r="B1775" s="128">
        <v>85101705</v>
      </c>
      <c r="C1775" s="128" t="s">
        <v>2636</v>
      </c>
      <c r="D1775" s="133" t="s">
        <v>324</v>
      </c>
      <c r="E1775" s="128" t="s">
        <v>25</v>
      </c>
      <c r="F1775" s="128" t="s">
        <v>31</v>
      </c>
      <c r="G1775" s="128" t="s">
        <v>146</v>
      </c>
      <c r="H1775" s="131">
        <v>50000000</v>
      </c>
      <c r="I1775" s="228" t="s">
        <v>14</v>
      </c>
      <c r="J1775" s="128" t="s">
        <v>14</v>
      </c>
      <c r="K1775" s="128" t="s">
        <v>14</v>
      </c>
      <c r="L1775" s="128" t="s">
        <v>2494</v>
      </c>
    </row>
    <row r="1776" spans="2:12" ht="51">
      <c r="B1776" s="128">
        <v>85101705</v>
      </c>
      <c r="C1776" s="128" t="s">
        <v>2637</v>
      </c>
      <c r="D1776" s="133" t="s">
        <v>324</v>
      </c>
      <c r="E1776" s="128" t="s">
        <v>2059</v>
      </c>
      <c r="F1776" s="128" t="s">
        <v>31</v>
      </c>
      <c r="G1776" s="128" t="s">
        <v>146</v>
      </c>
      <c r="H1776" s="131">
        <v>45000000</v>
      </c>
      <c r="I1776" s="228" t="s">
        <v>14</v>
      </c>
      <c r="J1776" s="128" t="s">
        <v>14</v>
      </c>
      <c r="K1776" s="128" t="s">
        <v>14</v>
      </c>
      <c r="L1776" s="128" t="s">
        <v>2494</v>
      </c>
    </row>
    <row r="1777" spans="2:12" ht="63.75">
      <c r="B1777" s="128">
        <v>85101705</v>
      </c>
      <c r="C1777" s="128" t="s">
        <v>2638</v>
      </c>
      <c r="D1777" s="133" t="s">
        <v>324</v>
      </c>
      <c r="E1777" s="128" t="s">
        <v>25</v>
      </c>
      <c r="F1777" s="128" t="s">
        <v>31</v>
      </c>
      <c r="G1777" s="128" t="s">
        <v>146</v>
      </c>
      <c r="H1777" s="131">
        <v>60000000</v>
      </c>
      <c r="I1777" s="228" t="s">
        <v>14</v>
      </c>
      <c r="J1777" s="128" t="s">
        <v>14</v>
      </c>
      <c r="K1777" s="128" t="s">
        <v>14</v>
      </c>
      <c r="L1777" s="128" t="s">
        <v>2494</v>
      </c>
    </row>
    <row r="1778" spans="2:12" ht="51">
      <c r="B1778" s="128">
        <v>85101705</v>
      </c>
      <c r="C1778" s="128" t="s">
        <v>2639</v>
      </c>
      <c r="D1778" s="133" t="s">
        <v>324</v>
      </c>
      <c r="E1778" s="128" t="s">
        <v>25</v>
      </c>
      <c r="F1778" s="128" t="s">
        <v>31</v>
      </c>
      <c r="G1778" s="128" t="s">
        <v>146</v>
      </c>
      <c r="H1778" s="131">
        <v>50000000</v>
      </c>
      <c r="I1778" s="228" t="s">
        <v>14</v>
      </c>
      <c r="J1778" s="128" t="s">
        <v>14</v>
      </c>
      <c r="K1778" s="128" t="s">
        <v>14</v>
      </c>
      <c r="L1778" s="128" t="s">
        <v>2494</v>
      </c>
    </row>
    <row r="1779" spans="2:12" ht="51">
      <c r="B1779" s="128">
        <v>85101705</v>
      </c>
      <c r="C1779" s="128" t="s">
        <v>2640</v>
      </c>
      <c r="D1779" s="133" t="s">
        <v>324</v>
      </c>
      <c r="E1779" s="128" t="s">
        <v>25</v>
      </c>
      <c r="F1779" s="128" t="s">
        <v>31</v>
      </c>
      <c r="G1779" s="128" t="s">
        <v>146</v>
      </c>
      <c r="H1779" s="131">
        <v>45000000</v>
      </c>
      <c r="I1779" s="228" t="s">
        <v>14</v>
      </c>
      <c r="J1779" s="128" t="s">
        <v>14</v>
      </c>
      <c r="K1779" s="128" t="s">
        <v>14</v>
      </c>
      <c r="L1779" s="128" t="s">
        <v>2494</v>
      </c>
    </row>
    <row r="1780" spans="2:12" ht="51">
      <c r="B1780" s="128">
        <v>85101705</v>
      </c>
      <c r="C1780" s="128" t="s">
        <v>2641</v>
      </c>
      <c r="D1780" s="133" t="s">
        <v>324</v>
      </c>
      <c r="E1780" s="128" t="s">
        <v>25</v>
      </c>
      <c r="F1780" s="128" t="s">
        <v>31</v>
      </c>
      <c r="G1780" s="128" t="s">
        <v>146</v>
      </c>
      <c r="H1780" s="131">
        <v>50000000</v>
      </c>
      <c r="I1780" s="228" t="s">
        <v>14</v>
      </c>
      <c r="J1780" s="128" t="s">
        <v>14</v>
      </c>
      <c r="K1780" s="128" t="s">
        <v>14</v>
      </c>
      <c r="L1780" s="128" t="s">
        <v>2494</v>
      </c>
    </row>
    <row r="1781" spans="2:12" ht="51">
      <c r="B1781" s="128">
        <v>85101705</v>
      </c>
      <c r="C1781" s="128" t="s">
        <v>2642</v>
      </c>
      <c r="D1781" s="133" t="s">
        <v>324</v>
      </c>
      <c r="E1781" s="128" t="s">
        <v>41</v>
      </c>
      <c r="F1781" s="128" t="s">
        <v>131</v>
      </c>
      <c r="G1781" s="128" t="s">
        <v>146</v>
      </c>
      <c r="H1781" s="131">
        <v>54673000</v>
      </c>
      <c r="I1781" s="228" t="s">
        <v>14</v>
      </c>
      <c r="J1781" s="128" t="s">
        <v>14</v>
      </c>
      <c r="K1781" s="128" t="s">
        <v>14</v>
      </c>
      <c r="L1781" s="128" t="s">
        <v>2494</v>
      </c>
    </row>
    <row r="1782" spans="2:12" ht="51">
      <c r="B1782" s="128">
        <v>81161801</v>
      </c>
      <c r="C1782" s="128" t="s">
        <v>2643</v>
      </c>
      <c r="D1782" s="136" t="s">
        <v>324</v>
      </c>
      <c r="E1782" s="136" t="s">
        <v>2059</v>
      </c>
      <c r="F1782" s="128" t="s">
        <v>131</v>
      </c>
      <c r="G1782" s="144" t="s">
        <v>237</v>
      </c>
      <c r="H1782" s="135">
        <v>220483350</v>
      </c>
      <c r="I1782" s="226" t="s">
        <v>14</v>
      </c>
      <c r="J1782" s="128" t="s">
        <v>50</v>
      </c>
      <c r="K1782" s="128" t="s">
        <v>14</v>
      </c>
      <c r="L1782" s="128" t="s">
        <v>2494</v>
      </c>
    </row>
    <row r="1783" spans="2:12" ht="63.75">
      <c r="B1783" s="128">
        <v>81161801</v>
      </c>
      <c r="C1783" s="128" t="s">
        <v>2644</v>
      </c>
      <c r="D1783" s="136" t="s">
        <v>324</v>
      </c>
      <c r="E1783" s="136" t="s">
        <v>41</v>
      </c>
      <c r="F1783" s="128" t="s">
        <v>131</v>
      </c>
      <c r="G1783" s="144" t="s">
        <v>237</v>
      </c>
      <c r="H1783" s="135">
        <v>100000000</v>
      </c>
      <c r="I1783" s="226" t="s">
        <v>14</v>
      </c>
      <c r="J1783" s="128" t="s">
        <v>50</v>
      </c>
      <c r="K1783" s="128" t="s">
        <v>14</v>
      </c>
      <c r="L1783" s="128" t="s">
        <v>2494</v>
      </c>
    </row>
    <row r="1784" spans="2:12" ht="51">
      <c r="B1784" s="128">
        <v>85101705</v>
      </c>
      <c r="C1784" s="128" t="s">
        <v>225</v>
      </c>
      <c r="D1784" s="133" t="s">
        <v>19</v>
      </c>
      <c r="E1784" s="128" t="s">
        <v>17</v>
      </c>
      <c r="F1784" s="128" t="s">
        <v>100</v>
      </c>
      <c r="G1784" s="128" t="s">
        <v>146</v>
      </c>
      <c r="H1784" s="131">
        <v>40000000</v>
      </c>
      <c r="I1784" s="228" t="s">
        <v>14</v>
      </c>
      <c r="J1784" s="128" t="s">
        <v>14</v>
      </c>
      <c r="K1784" s="128" t="s">
        <v>14</v>
      </c>
      <c r="L1784" s="128" t="s">
        <v>2494</v>
      </c>
    </row>
    <row r="1785" spans="2:12" ht="63.75">
      <c r="B1785" s="128">
        <v>93131704</v>
      </c>
      <c r="C1785" s="128" t="s">
        <v>2645</v>
      </c>
      <c r="D1785" s="133" t="s">
        <v>16</v>
      </c>
      <c r="E1785" s="128" t="s">
        <v>25</v>
      </c>
      <c r="F1785" s="128" t="s">
        <v>31</v>
      </c>
      <c r="G1785" s="128" t="s">
        <v>146</v>
      </c>
      <c r="H1785" s="131">
        <v>40827187</v>
      </c>
      <c r="I1785" s="228" t="s">
        <v>14</v>
      </c>
      <c r="J1785" s="128" t="s">
        <v>14</v>
      </c>
      <c r="K1785" s="128" t="s">
        <v>14</v>
      </c>
      <c r="L1785" s="128" t="s">
        <v>2494</v>
      </c>
    </row>
    <row r="1786" spans="2:12" ht="51">
      <c r="B1786" s="128">
        <v>85111614</v>
      </c>
      <c r="C1786" s="128" t="s">
        <v>2646</v>
      </c>
      <c r="D1786" s="133" t="s">
        <v>324</v>
      </c>
      <c r="E1786" s="128" t="s">
        <v>2647</v>
      </c>
      <c r="F1786" s="128" t="s">
        <v>31</v>
      </c>
      <c r="G1786" s="128" t="s">
        <v>146</v>
      </c>
      <c r="H1786" s="131">
        <v>40000000</v>
      </c>
      <c r="I1786" s="228" t="s">
        <v>14</v>
      </c>
      <c r="J1786" s="128" t="s">
        <v>14</v>
      </c>
      <c r="K1786" s="128" t="s">
        <v>14</v>
      </c>
      <c r="L1786" s="128" t="s">
        <v>2494</v>
      </c>
    </row>
    <row r="1787" spans="2:12" ht="51">
      <c r="B1787" s="128">
        <v>85111614</v>
      </c>
      <c r="C1787" s="128" t="s">
        <v>2648</v>
      </c>
      <c r="D1787" s="133" t="s">
        <v>324</v>
      </c>
      <c r="E1787" s="128" t="s">
        <v>35</v>
      </c>
      <c r="F1787" s="128" t="s">
        <v>31</v>
      </c>
      <c r="G1787" s="128" t="s">
        <v>146</v>
      </c>
      <c r="H1787" s="131">
        <v>306404160</v>
      </c>
      <c r="I1787" s="228" t="s">
        <v>14</v>
      </c>
      <c r="J1787" s="128" t="s">
        <v>14</v>
      </c>
      <c r="K1787" s="128" t="s">
        <v>14</v>
      </c>
      <c r="L1787" s="128" t="s">
        <v>2494</v>
      </c>
    </row>
    <row r="1788" spans="2:12" ht="63.75">
      <c r="B1788" s="128">
        <v>41116011</v>
      </c>
      <c r="C1788" s="128" t="s">
        <v>2649</v>
      </c>
      <c r="D1788" s="133" t="s">
        <v>36</v>
      </c>
      <c r="E1788" s="128" t="s">
        <v>35</v>
      </c>
      <c r="F1788" s="128" t="s">
        <v>31</v>
      </c>
      <c r="G1788" s="128" t="s">
        <v>146</v>
      </c>
      <c r="H1788" s="131">
        <v>77738000</v>
      </c>
      <c r="I1788" s="228" t="s">
        <v>14</v>
      </c>
      <c r="J1788" s="128" t="s">
        <v>50</v>
      </c>
      <c r="K1788" s="128" t="s">
        <v>14</v>
      </c>
      <c r="L1788" s="128" t="s">
        <v>2494</v>
      </c>
    </row>
    <row r="1789" spans="2:12" ht="51">
      <c r="B1789" s="128">
        <v>41116011</v>
      </c>
      <c r="C1789" s="128" t="s">
        <v>226</v>
      </c>
      <c r="D1789" s="133" t="s">
        <v>36</v>
      </c>
      <c r="E1789" s="128" t="s">
        <v>35</v>
      </c>
      <c r="F1789" s="128" t="s">
        <v>31</v>
      </c>
      <c r="G1789" s="128" t="s">
        <v>146</v>
      </c>
      <c r="H1789" s="131">
        <v>18000000</v>
      </c>
      <c r="I1789" s="228" t="s">
        <v>14</v>
      </c>
      <c r="J1789" s="128" t="s">
        <v>50</v>
      </c>
      <c r="K1789" s="128" t="s">
        <v>14</v>
      </c>
      <c r="L1789" s="128" t="s">
        <v>2494</v>
      </c>
    </row>
    <row r="1790" spans="2:12" ht="51">
      <c r="B1790" s="128">
        <v>41116010</v>
      </c>
      <c r="C1790" s="128" t="s">
        <v>227</v>
      </c>
      <c r="D1790" s="133" t="s">
        <v>36</v>
      </c>
      <c r="E1790" s="128" t="s">
        <v>27</v>
      </c>
      <c r="F1790" s="128" t="s">
        <v>100</v>
      </c>
      <c r="G1790" s="128" t="s">
        <v>146</v>
      </c>
      <c r="H1790" s="131">
        <v>59750000</v>
      </c>
      <c r="I1790" s="228" t="s">
        <v>14</v>
      </c>
      <c r="J1790" s="128" t="s">
        <v>50</v>
      </c>
      <c r="K1790" s="128" t="s">
        <v>14</v>
      </c>
      <c r="L1790" s="128" t="s">
        <v>2494</v>
      </c>
    </row>
    <row r="1791" spans="2:12" ht="51">
      <c r="B1791" s="128">
        <v>80141902</v>
      </c>
      <c r="C1791" s="128" t="s">
        <v>2650</v>
      </c>
      <c r="D1791" s="133" t="s">
        <v>36</v>
      </c>
      <c r="E1791" s="128" t="s">
        <v>27</v>
      </c>
      <c r="F1791" s="128" t="s">
        <v>100</v>
      </c>
      <c r="G1791" s="128" t="s">
        <v>146</v>
      </c>
      <c r="H1791" s="131">
        <v>34060000</v>
      </c>
      <c r="I1791" s="228" t="s">
        <v>14</v>
      </c>
      <c r="J1791" s="128" t="s">
        <v>50</v>
      </c>
      <c r="K1791" s="128" t="s">
        <v>14</v>
      </c>
      <c r="L1791" s="128" t="s">
        <v>2494</v>
      </c>
    </row>
    <row r="1792" spans="2:12" ht="51">
      <c r="B1792" s="128">
        <v>41116011</v>
      </c>
      <c r="C1792" s="128" t="s">
        <v>228</v>
      </c>
      <c r="D1792" s="133" t="s">
        <v>36</v>
      </c>
      <c r="E1792" s="128" t="s">
        <v>18</v>
      </c>
      <c r="F1792" s="128" t="s">
        <v>100</v>
      </c>
      <c r="G1792" s="128" t="s">
        <v>146</v>
      </c>
      <c r="H1792" s="131">
        <v>45650000</v>
      </c>
      <c r="I1792" s="228" t="s">
        <v>14</v>
      </c>
      <c r="J1792" s="128" t="s">
        <v>50</v>
      </c>
      <c r="K1792" s="128" t="s">
        <v>14</v>
      </c>
      <c r="L1792" s="128" t="s">
        <v>2494</v>
      </c>
    </row>
    <row r="1793" spans="2:12" ht="51">
      <c r="B1793" s="128">
        <v>41116011</v>
      </c>
      <c r="C1793" s="128" t="s">
        <v>229</v>
      </c>
      <c r="D1793" s="133" t="s">
        <v>36</v>
      </c>
      <c r="E1793" s="128" t="s">
        <v>27</v>
      </c>
      <c r="F1793" s="128" t="s">
        <v>31</v>
      </c>
      <c r="G1793" s="128" t="s">
        <v>146</v>
      </c>
      <c r="H1793" s="131">
        <v>18400000</v>
      </c>
      <c r="I1793" s="228" t="s">
        <v>14</v>
      </c>
      <c r="J1793" s="128" t="s">
        <v>50</v>
      </c>
      <c r="K1793" s="128" t="s">
        <v>14</v>
      </c>
      <c r="L1793" s="128" t="s">
        <v>2494</v>
      </c>
    </row>
    <row r="1794" spans="2:12" ht="51">
      <c r="B1794" s="128">
        <v>41116011</v>
      </c>
      <c r="C1794" s="128" t="s">
        <v>230</v>
      </c>
      <c r="D1794" s="133" t="s">
        <v>36</v>
      </c>
      <c r="E1794" s="128" t="s">
        <v>27</v>
      </c>
      <c r="F1794" s="128" t="s">
        <v>31</v>
      </c>
      <c r="G1794" s="128" t="s">
        <v>146</v>
      </c>
      <c r="H1794" s="131">
        <v>65200000</v>
      </c>
      <c r="I1794" s="228" t="s">
        <v>14</v>
      </c>
      <c r="J1794" s="128" t="s">
        <v>50</v>
      </c>
      <c r="K1794" s="128" t="s">
        <v>14</v>
      </c>
      <c r="L1794" s="128" t="s">
        <v>2494</v>
      </c>
    </row>
    <row r="1795" spans="2:12" ht="51">
      <c r="B1795" s="128">
        <v>41116011</v>
      </c>
      <c r="C1795" s="128" t="s">
        <v>231</v>
      </c>
      <c r="D1795" s="133" t="s">
        <v>36</v>
      </c>
      <c r="E1795" s="128" t="s">
        <v>27</v>
      </c>
      <c r="F1795" s="128" t="s">
        <v>31</v>
      </c>
      <c r="G1795" s="128" t="s">
        <v>146</v>
      </c>
      <c r="H1795" s="131">
        <v>95700000</v>
      </c>
      <c r="I1795" s="228" t="s">
        <v>14</v>
      </c>
      <c r="J1795" s="128" t="s">
        <v>50</v>
      </c>
      <c r="K1795" s="128" t="s">
        <v>14</v>
      </c>
      <c r="L1795" s="128" t="s">
        <v>2494</v>
      </c>
    </row>
    <row r="1796" spans="2:12" ht="51">
      <c r="B1796" s="128">
        <v>81101706</v>
      </c>
      <c r="C1796" s="128" t="s">
        <v>232</v>
      </c>
      <c r="D1796" s="133" t="s">
        <v>36</v>
      </c>
      <c r="E1796" s="128" t="s">
        <v>27</v>
      </c>
      <c r="F1796" s="128" t="s">
        <v>31</v>
      </c>
      <c r="G1796" s="128" t="s">
        <v>146</v>
      </c>
      <c r="H1796" s="131">
        <v>3000000</v>
      </c>
      <c r="I1796" s="228" t="s">
        <v>14</v>
      </c>
      <c r="J1796" s="128" t="s">
        <v>50</v>
      </c>
      <c r="K1796" s="128" t="s">
        <v>14</v>
      </c>
      <c r="L1796" s="128" t="s">
        <v>2494</v>
      </c>
    </row>
    <row r="1797" spans="2:12" ht="51">
      <c r="B1797" s="128">
        <v>81101706</v>
      </c>
      <c r="C1797" s="128" t="s">
        <v>233</v>
      </c>
      <c r="D1797" s="133" t="s">
        <v>36</v>
      </c>
      <c r="E1797" s="128" t="s">
        <v>27</v>
      </c>
      <c r="F1797" s="128" t="s">
        <v>31</v>
      </c>
      <c r="G1797" s="128" t="s">
        <v>146</v>
      </c>
      <c r="H1797" s="131">
        <v>400000</v>
      </c>
      <c r="I1797" s="228" t="s">
        <v>14</v>
      </c>
      <c r="J1797" s="128" t="s">
        <v>50</v>
      </c>
      <c r="K1797" s="128" t="s">
        <v>14</v>
      </c>
      <c r="L1797" s="128" t="s">
        <v>2494</v>
      </c>
    </row>
    <row r="1798" spans="2:12" ht="51">
      <c r="B1798" s="128">
        <v>81101706</v>
      </c>
      <c r="C1798" s="128" t="s">
        <v>234</v>
      </c>
      <c r="D1798" s="133" t="s">
        <v>36</v>
      </c>
      <c r="E1798" s="128" t="s">
        <v>27</v>
      </c>
      <c r="F1798" s="128" t="s">
        <v>31</v>
      </c>
      <c r="G1798" s="128" t="s">
        <v>146</v>
      </c>
      <c r="H1798" s="131">
        <v>3310847</v>
      </c>
      <c r="I1798" s="228" t="s">
        <v>14</v>
      </c>
      <c r="J1798" s="128" t="s">
        <v>50</v>
      </c>
      <c r="K1798" s="128" t="s">
        <v>14</v>
      </c>
      <c r="L1798" s="128" t="s">
        <v>2494</v>
      </c>
    </row>
    <row r="1799" spans="2:12" ht="51">
      <c r="B1799" s="128">
        <v>81101706</v>
      </c>
      <c r="C1799" s="128" t="s">
        <v>235</v>
      </c>
      <c r="D1799" s="133" t="s">
        <v>36</v>
      </c>
      <c r="E1799" s="128" t="s">
        <v>27</v>
      </c>
      <c r="F1799" s="128" t="s">
        <v>31</v>
      </c>
      <c r="G1799" s="128" t="s">
        <v>146</v>
      </c>
      <c r="H1799" s="131">
        <v>17100000</v>
      </c>
      <c r="I1799" s="228" t="s">
        <v>14</v>
      </c>
      <c r="J1799" s="128" t="s">
        <v>50</v>
      </c>
      <c r="K1799" s="128" t="s">
        <v>14</v>
      </c>
      <c r="L1799" s="128" t="s">
        <v>2494</v>
      </c>
    </row>
    <row r="1800" spans="2:12" ht="51">
      <c r="B1800" s="128">
        <v>41116011</v>
      </c>
      <c r="C1800" s="128" t="s">
        <v>236</v>
      </c>
      <c r="D1800" s="133" t="s">
        <v>36</v>
      </c>
      <c r="E1800" s="128" t="s">
        <v>27</v>
      </c>
      <c r="F1800" s="128" t="s">
        <v>100</v>
      </c>
      <c r="G1800" s="128" t="s">
        <v>146</v>
      </c>
      <c r="H1800" s="145">
        <v>14500000</v>
      </c>
      <c r="I1800" s="228" t="s">
        <v>14</v>
      </c>
      <c r="J1800" s="128" t="s">
        <v>50</v>
      </c>
      <c r="K1800" s="128" t="s">
        <v>14</v>
      </c>
      <c r="L1800" s="128" t="s">
        <v>2494</v>
      </c>
    </row>
    <row r="1801" spans="2:12" ht="51">
      <c r="B1801" s="128">
        <v>41116011</v>
      </c>
      <c r="C1801" s="128" t="s">
        <v>2651</v>
      </c>
      <c r="D1801" s="133" t="s">
        <v>259</v>
      </c>
      <c r="E1801" s="125" t="s">
        <v>18</v>
      </c>
      <c r="F1801" s="128" t="s">
        <v>31</v>
      </c>
      <c r="G1801" s="128" t="s">
        <v>146</v>
      </c>
      <c r="H1801" s="131">
        <v>68000000</v>
      </c>
      <c r="I1801" s="228" t="s">
        <v>14</v>
      </c>
      <c r="J1801" s="128" t="s">
        <v>50</v>
      </c>
      <c r="K1801" s="128" t="s">
        <v>14</v>
      </c>
      <c r="L1801" s="128" t="s">
        <v>2494</v>
      </c>
    </row>
    <row r="1802" spans="2:12" ht="51">
      <c r="B1802" s="128">
        <v>41116011</v>
      </c>
      <c r="C1802" s="128" t="s">
        <v>2652</v>
      </c>
      <c r="D1802" s="133" t="s">
        <v>324</v>
      </c>
      <c r="E1802" s="125" t="s">
        <v>35</v>
      </c>
      <c r="F1802" s="128" t="s">
        <v>31</v>
      </c>
      <c r="G1802" s="128" t="s">
        <v>146</v>
      </c>
      <c r="H1802" s="131">
        <v>66000000</v>
      </c>
      <c r="I1802" s="228" t="s">
        <v>14</v>
      </c>
      <c r="J1802" s="128" t="s">
        <v>50</v>
      </c>
      <c r="K1802" s="128" t="s">
        <v>14</v>
      </c>
      <c r="L1802" s="128" t="s">
        <v>2494</v>
      </c>
    </row>
    <row r="1803" spans="2:12" ht="51">
      <c r="B1803" s="128">
        <v>80111620</v>
      </c>
      <c r="C1803" s="128" t="s">
        <v>2653</v>
      </c>
      <c r="D1803" s="133" t="s">
        <v>324</v>
      </c>
      <c r="E1803" s="125" t="s">
        <v>2059</v>
      </c>
      <c r="F1803" s="125" t="s">
        <v>31</v>
      </c>
      <c r="G1803" s="125" t="s">
        <v>146</v>
      </c>
      <c r="H1803" s="131">
        <v>28593479</v>
      </c>
      <c r="I1803" s="228" t="s">
        <v>14</v>
      </c>
      <c r="J1803" s="128" t="s">
        <v>50</v>
      </c>
      <c r="K1803" s="128" t="s">
        <v>14</v>
      </c>
      <c r="L1803" s="128" t="s">
        <v>2494</v>
      </c>
    </row>
    <row r="1804" spans="2:12" ht="51">
      <c r="B1804" s="128">
        <v>80111620</v>
      </c>
      <c r="C1804" s="128" t="s">
        <v>2654</v>
      </c>
      <c r="D1804" s="133" t="s">
        <v>36</v>
      </c>
      <c r="E1804" s="136" t="s">
        <v>18</v>
      </c>
      <c r="F1804" s="125" t="s">
        <v>31</v>
      </c>
      <c r="G1804" s="144" t="s">
        <v>237</v>
      </c>
      <c r="H1804" s="140">
        <v>48527390</v>
      </c>
      <c r="I1804" s="226" t="s">
        <v>14</v>
      </c>
      <c r="J1804" s="128" t="s">
        <v>50</v>
      </c>
      <c r="K1804" s="128" t="s">
        <v>14</v>
      </c>
      <c r="L1804" s="128" t="s">
        <v>2494</v>
      </c>
    </row>
    <row r="1805" spans="2:12" ht="51">
      <c r="B1805" s="128">
        <v>80111620</v>
      </c>
      <c r="C1805" s="128" t="s">
        <v>2655</v>
      </c>
      <c r="D1805" s="133" t="s">
        <v>36</v>
      </c>
      <c r="E1805" s="136" t="s">
        <v>18</v>
      </c>
      <c r="F1805" s="125" t="s">
        <v>31</v>
      </c>
      <c r="G1805" s="144" t="s">
        <v>237</v>
      </c>
      <c r="H1805" s="140">
        <v>44394369</v>
      </c>
      <c r="I1805" s="226" t="s">
        <v>14</v>
      </c>
      <c r="J1805" s="128" t="s">
        <v>50</v>
      </c>
      <c r="K1805" s="128" t="s">
        <v>14</v>
      </c>
      <c r="L1805" s="128" t="s">
        <v>2494</v>
      </c>
    </row>
    <row r="1806" spans="2:12" ht="51">
      <c r="B1806" s="128">
        <v>80111620</v>
      </c>
      <c r="C1806" s="128" t="s">
        <v>2656</v>
      </c>
      <c r="D1806" s="133" t="s">
        <v>36</v>
      </c>
      <c r="E1806" s="136" t="s">
        <v>25</v>
      </c>
      <c r="F1806" s="125" t="s">
        <v>31</v>
      </c>
      <c r="G1806" s="144" t="s">
        <v>237</v>
      </c>
      <c r="H1806" s="140">
        <v>30096246</v>
      </c>
      <c r="I1806" s="226" t="s">
        <v>14</v>
      </c>
      <c r="J1806" s="128" t="s">
        <v>50</v>
      </c>
      <c r="K1806" s="128" t="s">
        <v>14</v>
      </c>
      <c r="L1806" s="128" t="s">
        <v>2494</v>
      </c>
    </row>
    <row r="1807" spans="2:12" ht="51">
      <c r="B1807" s="128">
        <v>81161801</v>
      </c>
      <c r="C1807" s="128" t="s">
        <v>238</v>
      </c>
      <c r="D1807" s="133" t="s">
        <v>16</v>
      </c>
      <c r="E1807" s="133" t="s">
        <v>114</v>
      </c>
      <c r="F1807" s="128" t="s">
        <v>131</v>
      </c>
      <c r="G1807" s="144" t="s">
        <v>237</v>
      </c>
      <c r="H1807" s="135">
        <v>15826420</v>
      </c>
      <c r="I1807" s="226" t="s">
        <v>14</v>
      </c>
      <c r="J1807" s="128" t="s">
        <v>50</v>
      </c>
      <c r="K1807" s="128" t="s">
        <v>14</v>
      </c>
      <c r="L1807" s="128" t="s">
        <v>2494</v>
      </c>
    </row>
    <row r="1808" spans="2:12" ht="51">
      <c r="B1808" s="128">
        <v>81161801</v>
      </c>
      <c r="C1808" s="128" t="s">
        <v>239</v>
      </c>
      <c r="D1808" s="133" t="s">
        <v>16</v>
      </c>
      <c r="E1808" s="133" t="s">
        <v>114</v>
      </c>
      <c r="F1808" s="128" t="s">
        <v>131</v>
      </c>
      <c r="G1808" s="144" t="s">
        <v>237</v>
      </c>
      <c r="H1808" s="135">
        <v>15826420</v>
      </c>
      <c r="I1808" s="226" t="s">
        <v>14</v>
      </c>
      <c r="J1808" s="128" t="s">
        <v>50</v>
      </c>
      <c r="K1808" s="128" t="s">
        <v>14</v>
      </c>
      <c r="L1808" s="128" t="s">
        <v>2494</v>
      </c>
    </row>
    <row r="1809" spans="2:12" ht="51">
      <c r="B1809" s="128">
        <v>81161801</v>
      </c>
      <c r="C1809" s="128" t="s">
        <v>240</v>
      </c>
      <c r="D1809" s="133" t="s">
        <v>16</v>
      </c>
      <c r="E1809" s="133" t="s">
        <v>114</v>
      </c>
      <c r="F1809" s="128" t="s">
        <v>131</v>
      </c>
      <c r="G1809" s="144" t="s">
        <v>237</v>
      </c>
      <c r="H1809" s="135">
        <v>15826420</v>
      </c>
      <c r="I1809" s="226" t="s">
        <v>14</v>
      </c>
      <c r="J1809" s="128" t="s">
        <v>50</v>
      </c>
      <c r="K1809" s="128" t="s">
        <v>14</v>
      </c>
      <c r="L1809" s="128" t="s">
        <v>2494</v>
      </c>
    </row>
    <row r="1810" spans="2:12" ht="51">
      <c r="B1810" s="128">
        <v>81161801</v>
      </c>
      <c r="C1810" s="128" t="s">
        <v>241</v>
      </c>
      <c r="D1810" s="133" t="s">
        <v>16</v>
      </c>
      <c r="E1810" s="133" t="s">
        <v>114</v>
      </c>
      <c r="F1810" s="128" t="s">
        <v>131</v>
      </c>
      <c r="G1810" s="144" t="s">
        <v>237</v>
      </c>
      <c r="H1810" s="135">
        <v>15826420</v>
      </c>
      <c r="I1810" s="226" t="s">
        <v>14</v>
      </c>
      <c r="J1810" s="128" t="s">
        <v>50</v>
      </c>
      <c r="K1810" s="128" t="s">
        <v>14</v>
      </c>
      <c r="L1810" s="128" t="s">
        <v>2494</v>
      </c>
    </row>
    <row r="1811" spans="2:12" ht="51">
      <c r="B1811" s="128">
        <v>81161801</v>
      </c>
      <c r="C1811" s="128" t="s">
        <v>242</v>
      </c>
      <c r="D1811" s="133" t="s">
        <v>16</v>
      </c>
      <c r="E1811" s="133" t="s">
        <v>114</v>
      </c>
      <c r="F1811" s="128" t="s">
        <v>131</v>
      </c>
      <c r="G1811" s="144" t="s">
        <v>237</v>
      </c>
      <c r="H1811" s="135">
        <v>15826420</v>
      </c>
      <c r="I1811" s="226" t="s">
        <v>14</v>
      </c>
      <c r="J1811" s="128" t="s">
        <v>50</v>
      </c>
      <c r="K1811" s="128" t="s">
        <v>14</v>
      </c>
      <c r="L1811" s="128" t="s">
        <v>2494</v>
      </c>
    </row>
    <row r="1812" spans="2:12" ht="51">
      <c r="B1812" s="128">
        <v>81161801</v>
      </c>
      <c r="C1812" s="128" t="s">
        <v>243</v>
      </c>
      <c r="D1812" s="133" t="s">
        <v>16</v>
      </c>
      <c r="E1812" s="133" t="s">
        <v>114</v>
      </c>
      <c r="F1812" s="128" t="s">
        <v>131</v>
      </c>
      <c r="G1812" s="144" t="s">
        <v>237</v>
      </c>
      <c r="H1812" s="135">
        <v>15826420</v>
      </c>
      <c r="I1812" s="226" t="s">
        <v>14</v>
      </c>
      <c r="J1812" s="128" t="s">
        <v>50</v>
      </c>
      <c r="K1812" s="128" t="s">
        <v>14</v>
      </c>
      <c r="L1812" s="128" t="s">
        <v>2494</v>
      </c>
    </row>
    <row r="1813" spans="2:12" ht="51">
      <c r="B1813" s="128">
        <v>81161801</v>
      </c>
      <c r="C1813" s="128" t="s">
        <v>244</v>
      </c>
      <c r="D1813" s="133" t="s">
        <v>16</v>
      </c>
      <c r="E1813" s="133" t="s">
        <v>114</v>
      </c>
      <c r="F1813" s="128" t="s">
        <v>131</v>
      </c>
      <c r="G1813" s="144" t="s">
        <v>237</v>
      </c>
      <c r="H1813" s="135">
        <v>15826420</v>
      </c>
      <c r="I1813" s="226" t="s">
        <v>14</v>
      </c>
      <c r="J1813" s="128" t="s">
        <v>50</v>
      </c>
      <c r="K1813" s="128" t="s">
        <v>14</v>
      </c>
      <c r="L1813" s="128" t="s">
        <v>2494</v>
      </c>
    </row>
    <row r="1814" spans="2:12" ht="51">
      <c r="B1814" s="128">
        <v>81161801</v>
      </c>
      <c r="C1814" s="128" t="s">
        <v>245</v>
      </c>
      <c r="D1814" s="133" t="s">
        <v>16</v>
      </c>
      <c r="E1814" s="133" t="s">
        <v>114</v>
      </c>
      <c r="F1814" s="128" t="s">
        <v>131</v>
      </c>
      <c r="G1814" s="144" t="s">
        <v>237</v>
      </c>
      <c r="H1814" s="135">
        <v>15826420</v>
      </c>
      <c r="I1814" s="226" t="s">
        <v>14</v>
      </c>
      <c r="J1814" s="128" t="s">
        <v>50</v>
      </c>
      <c r="K1814" s="128" t="s">
        <v>14</v>
      </c>
      <c r="L1814" s="128" t="s">
        <v>2494</v>
      </c>
    </row>
    <row r="1815" spans="2:12" ht="51">
      <c r="B1815" s="128">
        <v>81161801</v>
      </c>
      <c r="C1815" s="128" t="s">
        <v>2657</v>
      </c>
      <c r="D1815" s="133" t="s">
        <v>16</v>
      </c>
      <c r="E1815" s="133" t="s">
        <v>114</v>
      </c>
      <c r="F1815" s="128" t="s">
        <v>131</v>
      </c>
      <c r="G1815" s="144" t="s">
        <v>237</v>
      </c>
      <c r="H1815" s="135">
        <v>15826420</v>
      </c>
      <c r="I1815" s="226" t="s">
        <v>14</v>
      </c>
      <c r="J1815" s="128" t="s">
        <v>50</v>
      </c>
      <c r="K1815" s="128" t="s">
        <v>14</v>
      </c>
      <c r="L1815" s="128" t="s">
        <v>2494</v>
      </c>
    </row>
    <row r="1816" spans="2:12" ht="51">
      <c r="B1816" s="128">
        <v>81161801</v>
      </c>
      <c r="C1816" s="128" t="s">
        <v>2658</v>
      </c>
      <c r="D1816" s="133" t="s">
        <v>16</v>
      </c>
      <c r="E1816" s="133" t="s">
        <v>114</v>
      </c>
      <c r="F1816" s="128" t="s">
        <v>131</v>
      </c>
      <c r="G1816" s="144" t="s">
        <v>237</v>
      </c>
      <c r="H1816" s="135">
        <v>15826420</v>
      </c>
      <c r="I1816" s="226" t="s">
        <v>14</v>
      </c>
      <c r="J1816" s="128" t="s">
        <v>50</v>
      </c>
      <c r="K1816" s="128" t="s">
        <v>14</v>
      </c>
      <c r="L1816" s="128" t="s">
        <v>2494</v>
      </c>
    </row>
    <row r="1817" spans="2:12" ht="51">
      <c r="B1817" s="128">
        <v>81161801</v>
      </c>
      <c r="C1817" s="128" t="s">
        <v>246</v>
      </c>
      <c r="D1817" s="133" t="s">
        <v>16</v>
      </c>
      <c r="E1817" s="133" t="s">
        <v>114</v>
      </c>
      <c r="F1817" s="128" t="s">
        <v>131</v>
      </c>
      <c r="G1817" s="144" t="s">
        <v>237</v>
      </c>
      <c r="H1817" s="135">
        <v>15826420</v>
      </c>
      <c r="I1817" s="226" t="s">
        <v>14</v>
      </c>
      <c r="J1817" s="128" t="s">
        <v>50</v>
      </c>
      <c r="K1817" s="128" t="s">
        <v>14</v>
      </c>
      <c r="L1817" s="128" t="s">
        <v>2494</v>
      </c>
    </row>
    <row r="1818" spans="2:12" ht="51">
      <c r="B1818" s="128">
        <v>81161801</v>
      </c>
      <c r="C1818" s="128" t="s">
        <v>2659</v>
      </c>
      <c r="D1818" s="133" t="s">
        <v>16</v>
      </c>
      <c r="E1818" s="133" t="s">
        <v>114</v>
      </c>
      <c r="F1818" s="128" t="s">
        <v>131</v>
      </c>
      <c r="G1818" s="144" t="s">
        <v>237</v>
      </c>
      <c r="H1818" s="135">
        <v>15826420</v>
      </c>
      <c r="I1818" s="226" t="s">
        <v>14</v>
      </c>
      <c r="J1818" s="128" t="s">
        <v>50</v>
      </c>
      <c r="K1818" s="128" t="s">
        <v>14</v>
      </c>
      <c r="L1818" s="128" t="s">
        <v>2494</v>
      </c>
    </row>
    <row r="1819" spans="2:12" ht="51">
      <c r="B1819" s="128">
        <v>81161801</v>
      </c>
      <c r="C1819" s="128" t="s">
        <v>2660</v>
      </c>
      <c r="D1819" s="136" t="s">
        <v>259</v>
      </c>
      <c r="E1819" s="136" t="s">
        <v>25</v>
      </c>
      <c r="F1819" s="128" t="s">
        <v>131</v>
      </c>
      <c r="G1819" s="144" t="s">
        <v>237</v>
      </c>
      <c r="H1819" s="135">
        <v>80000000</v>
      </c>
      <c r="I1819" s="226" t="s">
        <v>14</v>
      </c>
      <c r="J1819" s="128" t="s">
        <v>50</v>
      </c>
      <c r="K1819" s="128" t="s">
        <v>14</v>
      </c>
      <c r="L1819" s="128" t="s">
        <v>2494</v>
      </c>
    </row>
    <row r="1820" spans="2:12" ht="51">
      <c r="B1820" s="128">
        <v>81161801</v>
      </c>
      <c r="C1820" s="128" t="s">
        <v>2661</v>
      </c>
      <c r="D1820" s="136" t="s">
        <v>259</v>
      </c>
      <c r="E1820" s="136" t="s">
        <v>25</v>
      </c>
      <c r="F1820" s="128" t="s">
        <v>131</v>
      </c>
      <c r="G1820" s="144" t="s">
        <v>237</v>
      </c>
      <c r="H1820" s="135">
        <v>54000000</v>
      </c>
      <c r="I1820" s="226" t="s">
        <v>14</v>
      </c>
      <c r="J1820" s="128" t="s">
        <v>50</v>
      </c>
      <c r="K1820" s="128" t="s">
        <v>14</v>
      </c>
      <c r="L1820" s="128" t="s">
        <v>2494</v>
      </c>
    </row>
    <row r="1821" spans="2:12" ht="51">
      <c r="B1821" s="128">
        <v>81161801</v>
      </c>
      <c r="C1821" s="128" t="s">
        <v>2662</v>
      </c>
      <c r="D1821" s="136" t="s">
        <v>259</v>
      </c>
      <c r="E1821" s="136" t="s">
        <v>25</v>
      </c>
      <c r="F1821" s="128" t="s">
        <v>131</v>
      </c>
      <c r="G1821" s="144" t="s">
        <v>237</v>
      </c>
      <c r="H1821" s="135">
        <v>350000000</v>
      </c>
      <c r="I1821" s="226" t="s">
        <v>14</v>
      </c>
      <c r="J1821" s="128" t="s">
        <v>50</v>
      </c>
      <c r="K1821" s="128" t="s">
        <v>14</v>
      </c>
      <c r="L1821" s="128" t="s">
        <v>2494</v>
      </c>
    </row>
    <row r="1822" spans="2:12" ht="51">
      <c r="B1822" s="128">
        <v>81161801</v>
      </c>
      <c r="C1822" s="128" t="s">
        <v>2663</v>
      </c>
      <c r="D1822" s="136" t="s">
        <v>259</v>
      </c>
      <c r="E1822" s="136" t="s">
        <v>25</v>
      </c>
      <c r="F1822" s="128" t="s">
        <v>131</v>
      </c>
      <c r="G1822" s="144" t="s">
        <v>237</v>
      </c>
      <c r="H1822" s="135">
        <v>325000000</v>
      </c>
      <c r="I1822" s="226" t="s">
        <v>14</v>
      </c>
      <c r="J1822" s="128" t="s">
        <v>50</v>
      </c>
      <c r="K1822" s="128" t="s">
        <v>14</v>
      </c>
      <c r="L1822" s="128" t="s">
        <v>2494</v>
      </c>
    </row>
    <row r="1823" spans="2:12" ht="51">
      <c r="B1823" s="128">
        <v>81161801</v>
      </c>
      <c r="C1823" s="128" t="s">
        <v>2664</v>
      </c>
      <c r="D1823" s="136" t="s">
        <v>259</v>
      </c>
      <c r="E1823" s="136" t="s">
        <v>25</v>
      </c>
      <c r="F1823" s="128" t="s">
        <v>131</v>
      </c>
      <c r="G1823" s="144" t="s">
        <v>237</v>
      </c>
      <c r="H1823" s="135">
        <v>25000000</v>
      </c>
      <c r="I1823" s="226" t="s">
        <v>14</v>
      </c>
      <c r="J1823" s="128" t="s">
        <v>50</v>
      </c>
      <c r="K1823" s="128" t="s">
        <v>14</v>
      </c>
      <c r="L1823" s="128" t="s">
        <v>2494</v>
      </c>
    </row>
    <row r="1824" spans="2:12" ht="51">
      <c r="B1824" s="128">
        <v>81161801</v>
      </c>
      <c r="C1824" s="128" t="s">
        <v>2665</v>
      </c>
      <c r="D1824" s="136" t="s">
        <v>259</v>
      </c>
      <c r="E1824" s="136" t="s">
        <v>25</v>
      </c>
      <c r="F1824" s="128" t="s">
        <v>131</v>
      </c>
      <c r="G1824" s="144" t="s">
        <v>237</v>
      </c>
      <c r="H1824" s="135">
        <v>230000000</v>
      </c>
      <c r="I1824" s="226" t="s">
        <v>14</v>
      </c>
      <c r="J1824" s="128" t="s">
        <v>50</v>
      </c>
      <c r="K1824" s="128" t="s">
        <v>14</v>
      </c>
      <c r="L1824" s="128" t="s">
        <v>2494</v>
      </c>
    </row>
    <row r="1825" spans="2:12" ht="51">
      <c r="B1825" s="128">
        <v>81161801</v>
      </c>
      <c r="C1825" s="128" t="s">
        <v>2666</v>
      </c>
      <c r="D1825" s="136" t="s">
        <v>259</v>
      </c>
      <c r="E1825" s="136" t="s">
        <v>25</v>
      </c>
      <c r="F1825" s="128" t="s">
        <v>131</v>
      </c>
      <c r="G1825" s="144" t="s">
        <v>237</v>
      </c>
      <c r="H1825" s="135">
        <v>250000000</v>
      </c>
      <c r="I1825" s="226" t="s">
        <v>14</v>
      </c>
      <c r="J1825" s="128" t="s">
        <v>50</v>
      </c>
      <c r="K1825" s="128" t="s">
        <v>14</v>
      </c>
      <c r="L1825" s="128" t="s">
        <v>2494</v>
      </c>
    </row>
    <row r="1826" spans="2:12" ht="51">
      <c r="B1826" s="128">
        <v>81161801</v>
      </c>
      <c r="C1826" s="128" t="s">
        <v>2667</v>
      </c>
      <c r="D1826" s="136" t="s">
        <v>259</v>
      </c>
      <c r="E1826" s="136" t="s">
        <v>25</v>
      </c>
      <c r="F1826" s="128" t="s">
        <v>131</v>
      </c>
      <c r="G1826" s="144" t="s">
        <v>237</v>
      </c>
      <c r="H1826" s="135">
        <v>180000000</v>
      </c>
      <c r="I1826" s="226" t="s">
        <v>14</v>
      </c>
      <c r="J1826" s="128" t="s">
        <v>50</v>
      </c>
      <c r="K1826" s="128" t="s">
        <v>14</v>
      </c>
      <c r="L1826" s="128" t="s">
        <v>2494</v>
      </c>
    </row>
    <row r="1827" spans="2:12" ht="51">
      <c r="B1827" s="128">
        <v>81161801</v>
      </c>
      <c r="C1827" s="128" t="s">
        <v>2668</v>
      </c>
      <c r="D1827" s="136" t="s">
        <v>324</v>
      </c>
      <c r="E1827" s="136" t="s">
        <v>114</v>
      </c>
      <c r="F1827" s="128" t="s">
        <v>131</v>
      </c>
      <c r="G1827" s="144" t="s">
        <v>237</v>
      </c>
      <c r="H1827" s="135">
        <v>150000000</v>
      </c>
      <c r="I1827" s="226" t="s">
        <v>14</v>
      </c>
      <c r="J1827" s="128" t="s">
        <v>50</v>
      </c>
      <c r="K1827" s="128" t="s">
        <v>14</v>
      </c>
      <c r="L1827" s="128" t="s">
        <v>2494</v>
      </c>
    </row>
    <row r="1828" spans="2:12" ht="51">
      <c r="B1828" s="128">
        <v>81161801</v>
      </c>
      <c r="C1828" s="128" t="s">
        <v>2669</v>
      </c>
      <c r="D1828" s="136" t="s">
        <v>324</v>
      </c>
      <c r="E1828" s="136" t="s">
        <v>17</v>
      </c>
      <c r="F1828" s="128" t="s">
        <v>131</v>
      </c>
      <c r="G1828" s="144" t="s">
        <v>237</v>
      </c>
      <c r="H1828" s="135">
        <v>120000000</v>
      </c>
      <c r="I1828" s="226" t="s">
        <v>14</v>
      </c>
      <c r="J1828" s="128" t="s">
        <v>50</v>
      </c>
      <c r="K1828" s="128" t="s">
        <v>14</v>
      </c>
      <c r="L1828" s="128" t="s">
        <v>2494</v>
      </c>
    </row>
    <row r="1829" spans="2:12" ht="51">
      <c r="B1829" s="128">
        <v>81161801</v>
      </c>
      <c r="C1829" s="128" t="s">
        <v>2670</v>
      </c>
      <c r="D1829" s="136" t="s">
        <v>324</v>
      </c>
      <c r="E1829" s="136" t="s">
        <v>17</v>
      </c>
      <c r="F1829" s="128" t="s">
        <v>131</v>
      </c>
      <c r="G1829" s="144" t="s">
        <v>237</v>
      </c>
      <c r="H1829" s="135">
        <v>80000000</v>
      </c>
      <c r="I1829" s="226" t="s">
        <v>14</v>
      </c>
      <c r="J1829" s="128" t="s">
        <v>50</v>
      </c>
      <c r="K1829" s="128" t="s">
        <v>14</v>
      </c>
      <c r="L1829" s="128" t="s">
        <v>2494</v>
      </c>
    </row>
    <row r="1830" spans="2:12" ht="51">
      <c r="B1830" s="128">
        <v>81161801</v>
      </c>
      <c r="C1830" s="128" t="s">
        <v>2671</v>
      </c>
      <c r="D1830" s="136" t="s">
        <v>324</v>
      </c>
      <c r="E1830" s="136" t="s">
        <v>114</v>
      </c>
      <c r="F1830" s="128" t="s">
        <v>131</v>
      </c>
      <c r="G1830" s="144" t="s">
        <v>237</v>
      </c>
      <c r="H1830" s="135">
        <v>150000000</v>
      </c>
      <c r="I1830" s="226" t="s">
        <v>14</v>
      </c>
      <c r="J1830" s="128" t="s">
        <v>50</v>
      </c>
      <c r="K1830" s="128" t="s">
        <v>14</v>
      </c>
      <c r="L1830" s="128" t="s">
        <v>2494</v>
      </c>
    </row>
    <row r="1831" spans="2:12" ht="63.75">
      <c r="B1831" s="128">
        <v>81161801</v>
      </c>
      <c r="C1831" s="128" t="s">
        <v>2672</v>
      </c>
      <c r="D1831" s="136" t="s">
        <v>259</v>
      </c>
      <c r="E1831" s="136" t="s">
        <v>114</v>
      </c>
      <c r="F1831" s="128" t="s">
        <v>131</v>
      </c>
      <c r="G1831" s="144" t="s">
        <v>237</v>
      </c>
      <c r="H1831" s="135">
        <v>150000000</v>
      </c>
      <c r="I1831" s="226" t="s">
        <v>14</v>
      </c>
      <c r="J1831" s="128" t="s">
        <v>50</v>
      </c>
      <c r="K1831" s="128" t="s">
        <v>14</v>
      </c>
      <c r="L1831" s="128" t="s">
        <v>2494</v>
      </c>
    </row>
    <row r="1832" spans="2:12" ht="51">
      <c r="B1832" s="128">
        <v>81161801</v>
      </c>
      <c r="C1832" s="128" t="s">
        <v>2673</v>
      </c>
      <c r="D1832" s="136" t="s">
        <v>324</v>
      </c>
      <c r="E1832" s="136" t="s">
        <v>41</v>
      </c>
      <c r="F1832" s="128" t="s">
        <v>131</v>
      </c>
      <c r="G1832" s="144" t="s">
        <v>237</v>
      </c>
      <c r="H1832" s="135">
        <v>63440146</v>
      </c>
      <c r="I1832" s="226" t="s">
        <v>14</v>
      </c>
      <c r="J1832" s="128" t="s">
        <v>50</v>
      </c>
      <c r="K1832" s="128" t="s">
        <v>14</v>
      </c>
      <c r="L1832" s="128" t="s">
        <v>2494</v>
      </c>
    </row>
    <row r="1833" spans="2:12" ht="102">
      <c r="B1833" s="128">
        <v>81161801</v>
      </c>
      <c r="C1833" s="128" t="s">
        <v>2675</v>
      </c>
      <c r="D1833" s="136" t="s">
        <v>324</v>
      </c>
      <c r="E1833" s="136" t="s">
        <v>114</v>
      </c>
      <c r="F1833" s="128" t="s">
        <v>131</v>
      </c>
      <c r="G1833" s="144" t="s">
        <v>2674</v>
      </c>
      <c r="H1833" s="135">
        <v>50000000</v>
      </c>
      <c r="I1833" s="226" t="s">
        <v>14</v>
      </c>
      <c r="J1833" s="128" t="s">
        <v>50</v>
      </c>
      <c r="K1833" s="128" t="s">
        <v>14</v>
      </c>
      <c r="L1833" s="128" t="s">
        <v>2494</v>
      </c>
    </row>
    <row r="1834" spans="2:12" ht="51">
      <c r="B1834" s="128">
        <v>81161801</v>
      </c>
      <c r="C1834" s="128" t="s">
        <v>2676</v>
      </c>
      <c r="D1834" s="136" t="s">
        <v>324</v>
      </c>
      <c r="E1834" s="136" t="s">
        <v>114</v>
      </c>
      <c r="F1834" s="128" t="s">
        <v>131</v>
      </c>
      <c r="G1834" s="144" t="s">
        <v>237</v>
      </c>
      <c r="H1834" s="135">
        <v>120000000</v>
      </c>
      <c r="I1834" s="226" t="s">
        <v>14</v>
      </c>
      <c r="J1834" s="128" t="s">
        <v>50</v>
      </c>
      <c r="K1834" s="128" t="s">
        <v>14</v>
      </c>
      <c r="L1834" s="128" t="s">
        <v>2494</v>
      </c>
    </row>
    <row r="1835" spans="2:12" ht="127.5">
      <c r="B1835" s="128">
        <v>81161801</v>
      </c>
      <c r="C1835" s="146" t="s">
        <v>2677</v>
      </c>
      <c r="D1835" s="136" t="s">
        <v>324</v>
      </c>
      <c r="E1835" s="125" t="s">
        <v>41</v>
      </c>
      <c r="F1835" s="128" t="s">
        <v>131</v>
      </c>
      <c r="G1835" s="144" t="s">
        <v>2674</v>
      </c>
      <c r="H1835" s="147">
        <v>54905280</v>
      </c>
      <c r="I1835" s="226" t="s">
        <v>14</v>
      </c>
      <c r="J1835" s="128" t="s">
        <v>50</v>
      </c>
      <c r="K1835" s="128" t="s">
        <v>14</v>
      </c>
      <c r="L1835" s="128" t="s">
        <v>2494</v>
      </c>
    </row>
    <row r="1836" spans="2:12" ht="63.75">
      <c r="B1836" s="128">
        <v>81161801</v>
      </c>
      <c r="C1836" s="128" t="s">
        <v>2678</v>
      </c>
      <c r="D1836" s="136" t="s">
        <v>324</v>
      </c>
      <c r="E1836" s="136" t="s">
        <v>41</v>
      </c>
      <c r="F1836" s="128" t="s">
        <v>131</v>
      </c>
      <c r="G1836" s="144" t="s">
        <v>237</v>
      </c>
      <c r="H1836" s="135">
        <v>113164984</v>
      </c>
      <c r="I1836" s="226" t="s">
        <v>14</v>
      </c>
      <c r="J1836" s="128" t="s">
        <v>50</v>
      </c>
      <c r="K1836" s="128" t="s">
        <v>14</v>
      </c>
      <c r="L1836" s="128" t="s">
        <v>2494</v>
      </c>
    </row>
    <row r="1837" spans="2:12" ht="63.75">
      <c r="B1837" s="128">
        <v>80111620</v>
      </c>
      <c r="C1837" s="128" t="s">
        <v>2679</v>
      </c>
      <c r="D1837" s="136" t="s">
        <v>36</v>
      </c>
      <c r="E1837" s="136" t="s">
        <v>18</v>
      </c>
      <c r="F1837" s="125" t="s">
        <v>31</v>
      </c>
      <c r="G1837" s="144" t="s">
        <v>237</v>
      </c>
      <c r="H1837" s="135">
        <v>38394369</v>
      </c>
      <c r="I1837" s="226" t="s">
        <v>14</v>
      </c>
      <c r="J1837" s="128" t="s">
        <v>50</v>
      </c>
      <c r="K1837" s="128" t="s">
        <v>14</v>
      </c>
      <c r="L1837" s="128" t="s">
        <v>2494</v>
      </c>
    </row>
    <row r="1838" spans="2:12" ht="63.75">
      <c r="B1838" s="128">
        <v>80111620</v>
      </c>
      <c r="C1838" s="128" t="s">
        <v>2680</v>
      </c>
      <c r="D1838" s="136" t="s">
        <v>36</v>
      </c>
      <c r="E1838" s="136" t="s">
        <v>18</v>
      </c>
      <c r="F1838" s="125" t="s">
        <v>31</v>
      </c>
      <c r="G1838" s="144" t="s">
        <v>237</v>
      </c>
      <c r="H1838" s="135">
        <v>38394369</v>
      </c>
      <c r="I1838" s="226" t="s">
        <v>14</v>
      </c>
      <c r="J1838" s="128" t="s">
        <v>50</v>
      </c>
      <c r="K1838" s="128" t="s">
        <v>14</v>
      </c>
      <c r="L1838" s="128" t="s">
        <v>2494</v>
      </c>
    </row>
    <row r="1839" spans="2:12" ht="51">
      <c r="B1839" s="128">
        <v>80111620</v>
      </c>
      <c r="C1839" s="128" t="s">
        <v>2681</v>
      </c>
      <c r="D1839" s="136" t="s">
        <v>36</v>
      </c>
      <c r="E1839" s="136" t="s">
        <v>18</v>
      </c>
      <c r="F1839" s="125" t="s">
        <v>31</v>
      </c>
      <c r="G1839" s="144" t="s">
        <v>237</v>
      </c>
      <c r="H1839" s="135">
        <v>38394369</v>
      </c>
      <c r="I1839" s="226" t="s">
        <v>14</v>
      </c>
      <c r="J1839" s="128" t="s">
        <v>50</v>
      </c>
      <c r="K1839" s="128" t="s">
        <v>14</v>
      </c>
      <c r="L1839" s="128" t="s">
        <v>2494</v>
      </c>
    </row>
    <row r="1840" spans="2:12" ht="102">
      <c r="B1840" s="128">
        <v>49101707</v>
      </c>
      <c r="C1840" s="128" t="s">
        <v>2682</v>
      </c>
      <c r="D1840" s="136" t="s">
        <v>42</v>
      </c>
      <c r="E1840" s="136" t="s">
        <v>35</v>
      </c>
      <c r="F1840" s="125" t="s">
        <v>31</v>
      </c>
      <c r="G1840" s="128" t="s">
        <v>26</v>
      </c>
      <c r="H1840" s="135">
        <v>336654200</v>
      </c>
      <c r="I1840" s="226" t="s">
        <v>14</v>
      </c>
      <c r="J1840" s="128" t="s">
        <v>50</v>
      </c>
      <c r="K1840" s="128" t="s">
        <v>14</v>
      </c>
      <c r="L1840" s="128" t="s">
        <v>2494</v>
      </c>
    </row>
    <row r="1841" spans="2:12" ht="51">
      <c r="B1841" s="128">
        <v>42201800</v>
      </c>
      <c r="C1841" s="128" t="s">
        <v>2683</v>
      </c>
      <c r="D1841" s="148" t="s">
        <v>259</v>
      </c>
      <c r="E1841" s="136" t="s">
        <v>41</v>
      </c>
      <c r="F1841" s="125" t="s">
        <v>12</v>
      </c>
      <c r="G1841" s="128" t="s">
        <v>26</v>
      </c>
      <c r="H1841" s="135">
        <v>1460149591</v>
      </c>
      <c r="I1841" s="226" t="s">
        <v>14</v>
      </c>
      <c r="J1841" s="128" t="s">
        <v>50</v>
      </c>
      <c r="K1841" s="128" t="s">
        <v>14</v>
      </c>
      <c r="L1841" s="128" t="s">
        <v>2494</v>
      </c>
    </row>
    <row r="1842" spans="2:12" ht="63.75">
      <c r="B1842" s="128">
        <v>81141601</v>
      </c>
      <c r="C1842" s="128" t="s">
        <v>247</v>
      </c>
      <c r="D1842" s="133" t="s">
        <v>16</v>
      </c>
      <c r="E1842" s="128" t="s">
        <v>27</v>
      </c>
      <c r="F1842" s="128" t="s">
        <v>12</v>
      </c>
      <c r="G1842" s="128" t="s">
        <v>26</v>
      </c>
      <c r="H1842" s="147">
        <v>244000000</v>
      </c>
      <c r="I1842" s="226" t="s">
        <v>14</v>
      </c>
      <c r="J1842" s="128" t="s">
        <v>50</v>
      </c>
      <c r="K1842" s="128" t="s">
        <v>14</v>
      </c>
      <c r="L1842" s="128" t="s">
        <v>2494</v>
      </c>
    </row>
    <row r="1843" spans="2:12" ht="51">
      <c r="B1843" s="128">
        <v>80131502</v>
      </c>
      <c r="C1843" s="128" t="s">
        <v>249</v>
      </c>
      <c r="D1843" s="133" t="s">
        <v>36</v>
      </c>
      <c r="E1843" s="128" t="s">
        <v>30</v>
      </c>
      <c r="F1843" s="128" t="s">
        <v>31</v>
      </c>
      <c r="G1843" s="128" t="s">
        <v>26</v>
      </c>
      <c r="H1843" s="147">
        <v>25000000</v>
      </c>
      <c r="I1843" s="226" t="s">
        <v>14</v>
      </c>
      <c r="J1843" s="128" t="s">
        <v>50</v>
      </c>
      <c r="K1843" s="128" t="s">
        <v>14</v>
      </c>
      <c r="L1843" s="128" t="s">
        <v>2494</v>
      </c>
    </row>
    <row r="1844" spans="2:12" ht="51">
      <c r="B1844" s="128">
        <v>80141607</v>
      </c>
      <c r="C1844" s="146" t="s">
        <v>2684</v>
      </c>
      <c r="D1844" s="136" t="s">
        <v>42</v>
      </c>
      <c r="E1844" s="125" t="s">
        <v>114</v>
      </c>
      <c r="F1844" s="125" t="s">
        <v>214</v>
      </c>
      <c r="G1844" s="125" t="s">
        <v>146</v>
      </c>
      <c r="H1844" s="147">
        <v>429605844</v>
      </c>
      <c r="I1844" s="226" t="s">
        <v>14</v>
      </c>
      <c r="J1844" s="125" t="s">
        <v>50</v>
      </c>
      <c r="K1844" s="125" t="s">
        <v>14</v>
      </c>
      <c r="L1844" s="128" t="s">
        <v>2494</v>
      </c>
    </row>
    <row r="1845" spans="2:12" ht="51">
      <c r="B1845" s="128">
        <v>80141607</v>
      </c>
      <c r="C1845" s="146" t="s">
        <v>2685</v>
      </c>
      <c r="D1845" s="136" t="s">
        <v>259</v>
      </c>
      <c r="E1845" s="125" t="s">
        <v>114</v>
      </c>
      <c r="F1845" s="125" t="s">
        <v>214</v>
      </c>
      <c r="G1845" s="125" t="s">
        <v>146</v>
      </c>
      <c r="H1845" s="147">
        <v>274560000</v>
      </c>
      <c r="I1845" s="226" t="s">
        <v>14</v>
      </c>
      <c r="J1845" s="125" t="s">
        <v>50</v>
      </c>
      <c r="K1845" s="125" t="s">
        <v>14</v>
      </c>
      <c r="L1845" s="128" t="s">
        <v>2494</v>
      </c>
    </row>
    <row r="1846" spans="2:12" ht="63.75">
      <c r="B1846" s="128">
        <v>82101801</v>
      </c>
      <c r="C1846" s="128" t="s">
        <v>2686</v>
      </c>
      <c r="D1846" s="133" t="s">
        <v>259</v>
      </c>
      <c r="E1846" s="128" t="s">
        <v>35</v>
      </c>
      <c r="F1846" s="125" t="s">
        <v>31</v>
      </c>
      <c r="G1846" s="125" t="s">
        <v>146</v>
      </c>
      <c r="H1846" s="147">
        <v>1056649859</v>
      </c>
      <c r="I1846" s="226" t="s">
        <v>14</v>
      </c>
      <c r="J1846" s="125" t="s">
        <v>50</v>
      </c>
      <c r="K1846" s="125" t="s">
        <v>14</v>
      </c>
      <c r="L1846" s="128" t="s">
        <v>2494</v>
      </c>
    </row>
    <row r="1847" spans="2:12" ht="51">
      <c r="B1847" s="128">
        <v>43232404</v>
      </c>
      <c r="C1847" s="128" t="s">
        <v>2687</v>
      </c>
      <c r="D1847" s="133" t="s">
        <v>16</v>
      </c>
      <c r="E1847" s="128" t="s">
        <v>251</v>
      </c>
      <c r="F1847" s="149" t="s">
        <v>100</v>
      </c>
      <c r="G1847" s="149" t="s">
        <v>26</v>
      </c>
      <c r="H1847" s="150">
        <f>60000000</f>
        <v>60000000</v>
      </c>
      <c r="I1847" s="227" t="s">
        <v>14</v>
      </c>
      <c r="J1847" s="128" t="s">
        <v>50</v>
      </c>
      <c r="K1847" s="128" t="s">
        <v>14</v>
      </c>
      <c r="L1847" s="128" t="s">
        <v>2494</v>
      </c>
    </row>
    <row r="1848" spans="2:12" ht="51">
      <c r="B1848" s="128">
        <v>43232404</v>
      </c>
      <c r="C1848" s="128" t="s">
        <v>2688</v>
      </c>
      <c r="D1848" s="133" t="s">
        <v>36</v>
      </c>
      <c r="E1848" s="128" t="s">
        <v>194</v>
      </c>
      <c r="F1848" s="146" t="s">
        <v>100</v>
      </c>
      <c r="G1848" s="146" t="s">
        <v>26</v>
      </c>
      <c r="H1848" s="147">
        <v>53000000</v>
      </c>
      <c r="I1848" s="226" t="s">
        <v>14</v>
      </c>
      <c r="J1848" s="146" t="s">
        <v>50</v>
      </c>
      <c r="K1848" s="146" t="s">
        <v>14</v>
      </c>
      <c r="L1848" s="128" t="s">
        <v>2494</v>
      </c>
    </row>
    <row r="1849" spans="2:12" ht="51">
      <c r="B1849" s="128">
        <v>82121801</v>
      </c>
      <c r="C1849" s="146" t="s">
        <v>2689</v>
      </c>
      <c r="D1849" s="133" t="s">
        <v>267</v>
      </c>
      <c r="E1849" s="128" t="s">
        <v>114</v>
      </c>
      <c r="F1849" s="146" t="s">
        <v>100</v>
      </c>
      <c r="G1849" s="146" t="s">
        <v>26</v>
      </c>
      <c r="H1849" s="147">
        <v>10000000</v>
      </c>
      <c r="I1849" s="226" t="s">
        <v>14</v>
      </c>
      <c r="J1849" s="128" t="s">
        <v>50</v>
      </c>
      <c r="K1849" s="128" t="s">
        <v>14</v>
      </c>
      <c r="L1849" s="128" t="s">
        <v>2494</v>
      </c>
    </row>
    <row r="1850" spans="2:12" ht="76.5">
      <c r="B1850" s="128">
        <v>81112204</v>
      </c>
      <c r="C1850" s="146" t="s">
        <v>2690</v>
      </c>
      <c r="D1850" s="133" t="s">
        <v>36</v>
      </c>
      <c r="E1850" s="128" t="s">
        <v>11</v>
      </c>
      <c r="F1850" s="128" t="s">
        <v>253</v>
      </c>
      <c r="G1850" s="128" t="s">
        <v>146</v>
      </c>
      <c r="H1850" s="147">
        <v>530000000</v>
      </c>
      <c r="I1850" s="226" t="s">
        <v>14</v>
      </c>
      <c r="J1850" s="128" t="s">
        <v>50</v>
      </c>
      <c r="K1850" s="128" t="s">
        <v>14</v>
      </c>
      <c r="L1850" s="128" t="s">
        <v>2494</v>
      </c>
    </row>
    <row r="1851" spans="2:12" ht="51">
      <c r="B1851" s="151">
        <v>72154110</v>
      </c>
      <c r="C1851" s="128" t="s">
        <v>254</v>
      </c>
      <c r="D1851" s="152" t="s">
        <v>19</v>
      </c>
      <c r="E1851" s="125" t="s">
        <v>11</v>
      </c>
      <c r="F1851" s="128" t="s">
        <v>100</v>
      </c>
      <c r="G1851" s="125" t="s">
        <v>26</v>
      </c>
      <c r="H1851" s="147">
        <v>26332000</v>
      </c>
      <c r="I1851" s="228" t="s">
        <v>49</v>
      </c>
      <c r="J1851" s="125" t="s">
        <v>87</v>
      </c>
      <c r="K1851" s="125" t="s">
        <v>49</v>
      </c>
      <c r="L1851" s="128" t="s">
        <v>2494</v>
      </c>
    </row>
    <row r="1852" spans="2:12" ht="51">
      <c r="B1852" s="128">
        <v>82101504</v>
      </c>
      <c r="C1852" s="128" t="s">
        <v>2691</v>
      </c>
      <c r="D1852" s="152" t="s">
        <v>19</v>
      </c>
      <c r="E1852" s="125" t="s">
        <v>35</v>
      </c>
      <c r="F1852" s="128" t="s">
        <v>100</v>
      </c>
      <c r="G1852" s="125" t="s">
        <v>26</v>
      </c>
      <c r="H1852" s="147">
        <v>26407654</v>
      </c>
      <c r="I1852" s="228" t="s">
        <v>49</v>
      </c>
      <c r="J1852" s="125" t="s">
        <v>87</v>
      </c>
      <c r="K1852" s="125" t="s">
        <v>49</v>
      </c>
      <c r="L1852" s="128" t="s">
        <v>2494</v>
      </c>
    </row>
    <row r="1853" spans="2:12" ht="51">
      <c r="B1853" s="128">
        <v>93141506</v>
      </c>
      <c r="C1853" s="128" t="s">
        <v>2692</v>
      </c>
      <c r="D1853" s="152" t="s">
        <v>19</v>
      </c>
      <c r="E1853" s="125" t="s">
        <v>11</v>
      </c>
      <c r="F1853" s="128" t="s">
        <v>31</v>
      </c>
      <c r="G1853" s="125" t="s">
        <v>26</v>
      </c>
      <c r="H1853" s="147">
        <v>40000000</v>
      </c>
      <c r="I1853" s="228" t="s">
        <v>49</v>
      </c>
      <c r="J1853" s="125" t="s">
        <v>87</v>
      </c>
      <c r="K1853" s="125" t="s">
        <v>49</v>
      </c>
      <c r="L1853" s="128" t="s">
        <v>2494</v>
      </c>
    </row>
    <row r="1854" spans="2:12" ht="63.75">
      <c r="B1854" s="128">
        <v>93141506</v>
      </c>
      <c r="C1854" s="128" t="s">
        <v>2693</v>
      </c>
      <c r="D1854" s="152" t="s">
        <v>19</v>
      </c>
      <c r="E1854" s="125" t="s">
        <v>2501</v>
      </c>
      <c r="F1854" s="128" t="s">
        <v>12</v>
      </c>
      <c r="G1854" s="125" t="s">
        <v>26</v>
      </c>
      <c r="H1854" s="147">
        <v>216799838</v>
      </c>
      <c r="I1854" s="228" t="s">
        <v>49</v>
      </c>
      <c r="J1854" s="125" t="s">
        <v>87</v>
      </c>
      <c r="K1854" s="125" t="s">
        <v>49</v>
      </c>
      <c r="L1854" s="128" t="s">
        <v>2494</v>
      </c>
    </row>
    <row r="1855" spans="2:12" ht="51">
      <c r="B1855" s="128">
        <v>80111605</v>
      </c>
      <c r="C1855" s="128" t="s">
        <v>2694</v>
      </c>
      <c r="D1855" s="152" t="s">
        <v>16</v>
      </c>
      <c r="E1855" s="128" t="s">
        <v>250</v>
      </c>
      <c r="F1855" s="128" t="s">
        <v>31</v>
      </c>
      <c r="G1855" s="125" t="s">
        <v>26</v>
      </c>
      <c r="H1855" s="130">
        <v>19339396</v>
      </c>
      <c r="I1855" s="228" t="s">
        <v>49</v>
      </c>
      <c r="J1855" s="125" t="s">
        <v>87</v>
      </c>
      <c r="K1855" s="125" t="s">
        <v>49</v>
      </c>
      <c r="L1855" s="128" t="s">
        <v>2494</v>
      </c>
    </row>
    <row r="1856" spans="2:12" ht="51">
      <c r="B1856" s="128">
        <v>80111605</v>
      </c>
      <c r="C1856" s="146" t="s">
        <v>2695</v>
      </c>
      <c r="D1856" s="152" t="s">
        <v>16</v>
      </c>
      <c r="E1856" s="125" t="s">
        <v>37</v>
      </c>
      <c r="F1856" s="128" t="s">
        <v>31</v>
      </c>
      <c r="G1856" s="125" t="s">
        <v>26</v>
      </c>
      <c r="H1856" s="147">
        <f>(2175117.24*1.04)*12</f>
        <v>27145463.155200005</v>
      </c>
      <c r="I1856" s="228" t="s">
        <v>49</v>
      </c>
      <c r="J1856" s="125" t="s">
        <v>87</v>
      </c>
      <c r="K1856" s="125" t="s">
        <v>49</v>
      </c>
      <c r="L1856" s="128" t="s">
        <v>2494</v>
      </c>
    </row>
    <row r="1857" spans="2:12" ht="51">
      <c r="B1857" s="146">
        <v>46171602</v>
      </c>
      <c r="C1857" s="128" t="s">
        <v>255</v>
      </c>
      <c r="D1857" s="133" t="s">
        <v>16</v>
      </c>
      <c r="E1857" s="128" t="s">
        <v>18</v>
      </c>
      <c r="F1857" s="128" t="s">
        <v>100</v>
      </c>
      <c r="G1857" s="128" t="s">
        <v>26</v>
      </c>
      <c r="H1857" s="147">
        <f>(137941*1.04)*12</f>
        <v>1721503.6800000002</v>
      </c>
      <c r="I1857" s="228" t="s">
        <v>49</v>
      </c>
      <c r="J1857" s="128" t="s">
        <v>87</v>
      </c>
      <c r="K1857" s="128" t="s">
        <v>49</v>
      </c>
      <c r="L1857" s="128" t="s">
        <v>2494</v>
      </c>
    </row>
    <row r="1858" spans="2:12" ht="76.5">
      <c r="B1858" s="128">
        <v>80111620</v>
      </c>
      <c r="C1858" s="128" t="s">
        <v>2696</v>
      </c>
      <c r="D1858" s="129" t="s">
        <v>42</v>
      </c>
      <c r="E1858" s="128" t="s">
        <v>2501</v>
      </c>
      <c r="F1858" s="128" t="s">
        <v>31</v>
      </c>
      <c r="G1858" s="125" t="s">
        <v>26</v>
      </c>
      <c r="H1858" s="130">
        <v>107000000</v>
      </c>
      <c r="I1858" s="227" t="s">
        <v>14</v>
      </c>
      <c r="J1858" s="128" t="s">
        <v>50</v>
      </c>
      <c r="K1858" s="128" t="s">
        <v>14</v>
      </c>
      <c r="L1858" s="128" t="s">
        <v>2494</v>
      </c>
    </row>
    <row r="1859" ht="15"/>
    <row r="1860" ht="15"/>
    <row r="1861" ht="15"/>
    <row r="1862" ht="15"/>
    <row r="1863" spans="2:4" ht="30">
      <c r="B1863" s="10" t="s">
        <v>775</v>
      </c>
      <c r="C1863" s="3"/>
      <c r="D1863" s="1"/>
    </row>
    <row r="1864" spans="2:4" ht="45">
      <c r="B1864" s="11" t="s">
        <v>1</v>
      </c>
      <c r="C1864" s="12" t="s">
        <v>776</v>
      </c>
      <c r="D1864" s="13" t="s">
        <v>9</v>
      </c>
    </row>
    <row r="1865" spans="2:4" ht="105">
      <c r="B1865" s="3" t="s">
        <v>777</v>
      </c>
      <c r="C1865" s="3" t="s">
        <v>778</v>
      </c>
      <c r="D1865" s="2" t="s">
        <v>147</v>
      </c>
    </row>
    <row r="1866" spans="2:4" ht="180">
      <c r="B1866" s="3" t="s">
        <v>779</v>
      </c>
      <c r="C1866" s="3">
        <v>42172002</v>
      </c>
      <c r="D1866" s="2" t="s">
        <v>147</v>
      </c>
    </row>
    <row r="1867" spans="2:4" ht="210">
      <c r="B1867" s="3" t="s">
        <v>780</v>
      </c>
      <c r="C1867" s="3">
        <v>83112206</v>
      </c>
      <c r="D1867" s="2" t="s">
        <v>147</v>
      </c>
    </row>
    <row r="1868" spans="2:4" ht="150">
      <c r="B1868" s="3" t="s">
        <v>781</v>
      </c>
      <c r="C1868" s="3">
        <v>81101505</v>
      </c>
      <c r="D1868" s="2" t="s">
        <v>147</v>
      </c>
    </row>
    <row r="1869" spans="2:4" ht="105">
      <c r="B1869" s="8" t="s">
        <v>782</v>
      </c>
      <c r="C1869" s="8">
        <v>78181802</v>
      </c>
      <c r="D1869" s="3" t="s">
        <v>186</v>
      </c>
    </row>
    <row r="1870" spans="2:4" ht="105">
      <c r="B1870" s="8" t="s">
        <v>187</v>
      </c>
      <c r="C1870" s="8">
        <v>78181801</v>
      </c>
      <c r="D1870" s="3" t="s">
        <v>186</v>
      </c>
    </row>
    <row r="1871" spans="2:4" ht="105">
      <c r="B1871" s="8" t="s">
        <v>783</v>
      </c>
      <c r="C1871" s="8">
        <v>15101504</v>
      </c>
      <c r="D1871" s="3" t="s">
        <v>186</v>
      </c>
    </row>
    <row r="1872" spans="2:4" ht="105">
      <c r="B1872" s="8" t="s">
        <v>188</v>
      </c>
      <c r="C1872" s="8">
        <v>78181801</v>
      </c>
      <c r="D1872" s="3" t="s">
        <v>186</v>
      </c>
    </row>
    <row r="1873" spans="2:4" ht="150">
      <c r="B1873" s="6" t="s">
        <v>189</v>
      </c>
      <c r="C1873" s="6">
        <v>85161502</v>
      </c>
      <c r="D1873" s="3" t="s">
        <v>186</v>
      </c>
    </row>
    <row r="1874" spans="2:4" ht="105">
      <c r="B1874" s="8" t="s">
        <v>784</v>
      </c>
      <c r="C1874" s="8">
        <v>80111701</v>
      </c>
      <c r="D1874" s="3" t="s">
        <v>186</v>
      </c>
    </row>
    <row r="1875" spans="2:4" ht="105">
      <c r="B1875" s="8" t="s">
        <v>191</v>
      </c>
      <c r="C1875" s="8">
        <v>80111701</v>
      </c>
      <c r="D1875" s="3" t="s">
        <v>186</v>
      </c>
    </row>
    <row r="1876" spans="2:4" ht="105">
      <c r="B1876" s="8" t="s">
        <v>191</v>
      </c>
      <c r="C1876" s="8">
        <v>80111701</v>
      </c>
      <c r="D1876" s="3" t="s">
        <v>186</v>
      </c>
    </row>
    <row r="1877" spans="2:4" ht="105">
      <c r="B1877" s="8" t="s">
        <v>785</v>
      </c>
      <c r="C1877" s="8">
        <v>80111701</v>
      </c>
      <c r="D1877" s="3" t="s">
        <v>186</v>
      </c>
    </row>
    <row r="1878" spans="2:4" ht="105">
      <c r="B1878" s="8" t="s">
        <v>786</v>
      </c>
      <c r="C1878" s="8">
        <v>80131502</v>
      </c>
      <c r="D1878" s="3" t="s">
        <v>186</v>
      </c>
    </row>
    <row r="1879" spans="2:4" ht="105">
      <c r="B1879" s="4" t="s">
        <v>787</v>
      </c>
      <c r="C1879" s="6">
        <v>43191514</v>
      </c>
      <c r="D1879" s="3" t="s">
        <v>186</v>
      </c>
    </row>
    <row r="1880" spans="2:4" ht="105">
      <c r="B1880" s="6" t="s">
        <v>788</v>
      </c>
      <c r="C1880" s="6">
        <v>43191514</v>
      </c>
      <c r="D1880" s="3" t="s">
        <v>186</v>
      </c>
    </row>
    <row r="1881" spans="2:4" ht="105">
      <c r="B1881" s="6" t="s">
        <v>789</v>
      </c>
      <c r="C1881" s="6">
        <v>42171800</v>
      </c>
      <c r="D1881" s="3" t="s">
        <v>186</v>
      </c>
    </row>
    <row r="1882" spans="2:4" ht="105">
      <c r="B1882" s="3" t="s">
        <v>790</v>
      </c>
      <c r="C1882" s="6">
        <v>25101703</v>
      </c>
      <c r="D1882" s="3" t="s">
        <v>186</v>
      </c>
    </row>
    <row r="1883" spans="2:4" ht="105">
      <c r="B1883" s="3" t="s">
        <v>791</v>
      </c>
      <c r="C1883" s="6">
        <v>42171601</v>
      </c>
      <c r="D1883" s="3" t="s">
        <v>186</v>
      </c>
    </row>
    <row r="1884" spans="2:4" ht="120">
      <c r="B1884" s="3" t="s">
        <v>792</v>
      </c>
      <c r="C1884" s="3">
        <v>85101702</v>
      </c>
      <c r="D1884" s="3" t="s">
        <v>209</v>
      </c>
    </row>
    <row r="1885" spans="2:4" ht="75">
      <c r="B1885" s="3" t="s">
        <v>793</v>
      </c>
      <c r="C1885" s="3">
        <v>85101700</v>
      </c>
      <c r="D1885" s="3" t="s">
        <v>209</v>
      </c>
    </row>
    <row r="1886" spans="2:4" ht="75">
      <c r="B1886" s="3" t="s">
        <v>794</v>
      </c>
      <c r="C1886" s="3">
        <v>85101701</v>
      </c>
      <c r="D1886" s="3" t="s">
        <v>209</v>
      </c>
    </row>
    <row r="1887" spans="2:4" ht="60">
      <c r="B1887" s="3" t="s">
        <v>795</v>
      </c>
      <c r="C1887" s="3">
        <v>85101705</v>
      </c>
      <c r="D1887" s="3" t="s">
        <v>212</v>
      </c>
    </row>
    <row r="1888" spans="2:4" ht="150">
      <c r="B1888" s="3" t="s">
        <v>796</v>
      </c>
      <c r="C1888" s="3">
        <v>85101705</v>
      </c>
      <c r="D1888" s="3" t="s">
        <v>212</v>
      </c>
    </row>
    <row r="1889" spans="2:4" ht="120">
      <c r="B1889" s="3" t="s">
        <v>797</v>
      </c>
      <c r="C1889" s="3">
        <v>85101705</v>
      </c>
      <c r="D1889" s="3" t="s">
        <v>212</v>
      </c>
    </row>
    <row r="1890" spans="2:4" ht="60">
      <c r="B1890" s="4" t="s">
        <v>798</v>
      </c>
      <c r="C1890" s="4">
        <v>85151508</v>
      </c>
      <c r="D1890" s="4" t="s">
        <v>218</v>
      </c>
    </row>
    <row r="1891" spans="2:4" ht="90">
      <c r="B1891" s="4" t="s">
        <v>799</v>
      </c>
      <c r="C1891" s="4">
        <v>85151508</v>
      </c>
      <c r="D1891" s="4" t="s">
        <v>218</v>
      </c>
    </row>
    <row r="1892" spans="2:4" ht="90">
      <c r="B1892" s="3" t="s">
        <v>800</v>
      </c>
      <c r="C1892" s="3">
        <v>82101801</v>
      </c>
      <c r="D1892" s="3" t="s">
        <v>218</v>
      </c>
    </row>
    <row r="1893" spans="2:4" ht="90">
      <c r="B1893" s="3" t="s">
        <v>801</v>
      </c>
      <c r="C1893" s="3">
        <v>82101801</v>
      </c>
      <c r="D1893" s="3" t="s">
        <v>218</v>
      </c>
    </row>
    <row r="1894" spans="2:4" ht="105">
      <c r="B1894" s="3" t="s">
        <v>802</v>
      </c>
      <c r="C1894" s="3">
        <v>93131704</v>
      </c>
      <c r="D1894" s="3" t="s">
        <v>223</v>
      </c>
    </row>
    <row r="1895" spans="2:4" ht="180">
      <c r="B1895" s="3" t="s">
        <v>803</v>
      </c>
      <c r="C1895" s="3">
        <v>85111600</v>
      </c>
      <c r="D1895" s="3" t="s">
        <v>223</v>
      </c>
    </row>
    <row r="1896" spans="2:4" ht="165">
      <c r="B1896" s="3" t="s">
        <v>804</v>
      </c>
      <c r="C1896" s="3">
        <v>85101600</v>
      </c>
      <c r="D1896" s="3" t="s">
        <v>223</v>
      </c>
    </row>
    <row r="1897" spans="2:4" ht="225">
      <c r="B1897" s="3" t="s">
        <v>805</v>
      </c>
      <c r="C1897" s="3">
        <v>85101600</v>
      </c>
      <c r="D1897" s="3" t="s">
        <v>223</v>
      </c>
    </row>
    <row r="1898" spans="2:4" ht="90">
      <c r="B1898" s="4" t="s">
        <v>806</v>
      </c>
      <c r="C1898" s="3">
        <v>93131703</v>
      </c>
      <c r="D1898" s="3" t="s">
        <v>223</v>
      </c>
    </row>
    <row r="1899" spans="2:4" ht="90">
      <c r="B1899" s="3" t="s">
        <v>807</v>
      </c>
      <c r="C1899" s="3">
        <v>85111510</v>
      </c>
      <c r="D1899" s="3" t="s">
        <v>223</v>
      </c>
    </row>
    <row r="1900" spans="2:4" ht="135">
      <c r="B1900" s="3" t="s">
        <v>808</v>
      </c>
      <c r="C1900" s="4">
        <v>85111500</v>
      </c>
      <c r="D1900" s="3" t="s">
        <v>223</v>
      </c>
    </row>
    <row r="1901" spans="2:4" ht="90">
      <c r="B1901" s="9" t="s">
        <v>809</v>
      </c>
      <c r="C1901" s="3">
        <v>93131703</v>
      </c>
      <c r="D1901" s="3" t="s">
        <v>223</v>
      </c>
    </row>
    <row r="1902" spans="2:4" ht="120">
      <c r="B1902" s="3" t="s">
        <v>810</v>
      </c>
      <c r="C1902" s="3">
        <v>93131704</v>
      </c>
      <c r="D1902" s="3" t="s">
        <v>223</v>
      </c>
    </row>
    <row r="1903" spans="2:4" ht="75">
      <c r="B1903" s="3" t="s">
        <v>811</v>
      </c>
      <c r="C1903" s="3">
        <v>85111514</v>
      </c>
      <c r="D1903" s="3" t="s">
        <v>223</v>
      </c>
    </row>
    <row r="1904" spans="2:4" ht="120">
      <c r="B1904" s="3" t="s">
        <v>812</v>
      </c>
      <c r="C1904" s="3">
        <v>85111614</v>
      </c>
      <c r="D1904" s="3" t="s">
        <v>223</v>
      </c>
    </row>
    <row r="1905" spans="2:4" ht="90">
      <c r="B1905" s="3" t="s">
        <v>813</v>
      </c>
      <c r="C1905" s="3">
        <v>93131700</v>
      </c>
      <c r="D1905" s="3" t="s">
        <v>223</v>
      </c>
    </row>
    <row r="1906" spans="2:4" ht="165">
      <c r="B1906" s="3" t="s">
        <v>814</v>
      </c>
      <c r="C1906" s="3">
        <v>85101705</v>
      </c>
      <c r="D1906" s="3" t="s">
        <v>223</v>
      </c>
    </row>
    <row r="1907" spans="2:4" ht="75">
      <c r="B1907" s="4" t="s">
        <v>815</v>
      </c>
      <c r="C1907" s="3">
        <v>93131700</v>
      </c>
      <c r="D1907" s="3" t="s">
        <v>223</v>
      </c>
    </row>
    <row r="1908" spans="2:4" ht="90">
      <c r="B1908" s="4" t="s">
        <v>816</v>
      </c>
      <c r="C1908" s="3">
        <v>85101600</v>
      </c>
      <c r="D1908" s="3" t="s">
        <v>223</v>
      </c>
    </row>
    <row r="1909" spans="2:4" ht="75">
      <c r="B1909" s="3" t="s">
        <v>817</v>
      </c>
      <c r="C1909" s="3">
        <v>85111507</v>
      </c>
      <c r="D1909" s="3" t="s">
        <v>223</v>
      </c>
    </row>
    <row r="1910" spans="2:4" ht="75">
      <c r="B1910" s="3" t="s">
        <v>818</v>
      </c>
      <c r="C1910" s="3">
        <v>85111608</v>
      </c>
      <c r="D1910" s="3" t="s">
        <v>223</v>
      </c>
    </row>
    <row r="1911" spans="2:4" ht="120">
      <c r="B1911" s="3" t="s">
        <v>819</v>
      </c>
      <c r="C1911" s="3">
        <v>85101705</v>
      </c>
      <c r="D1911" s="3" t="s">
        <v>223</v>
      </c>
    </row>
    <row r="1912" spans="2:4" ht="135">
      <c r="B1912" s="3" t="s">
        <v>820</v>
      </c>
      <c r="C1912" s="3">
        <v>86111604</v>
      </c>
      <c r="D1912" s="3" t="s">
        <v>223</v>
      </c>
    </row>
    <row r="1913" spans="2:4" ht="135">
      <c r="B1913" s="3" t="s">
        <v>821</v>
      </c>
      <c r="C1913" s="3">
        <v>80111600</v>
      </c>
      <c r="D1913" s="3" t="s">
        <v>223</v>
      </c>
    </row>
    <row r="1914" spans="2:4" ht="165">
      <c r="B1914" s="3" t="s">
        <v>822</v>
      </c>
      <c r="C1914" s="3">
        <v>41116010</v>
      </c>
      <c r="D1914" s="3" t="s">
        <v>223</v>
      </c>
    </row>
    <row r="1915" spans="2:4" ht="195">
      <c r="B1915" s="3" t="s">
        <v>823</v>
      </c>
      <c r="C1915" s="3">
        <v>80101703</v>
      </c>
      <c r="D1915" s="3" t="s">
        <v>223</v>
      </c>
    </row>
    <row r="1916" spans="2:4" ht="120">
      <c r="B1916" s="3" t="s">
        <v>824</v>
      </c>
      <c r="C1916" s="3">
        <v>41116011</v>
      </c>
      <c r="D1916" s="3" t="s">
        <v>223</v>
      </c>
    </row>
    <row r="1917" spans="2:4" ht="105">
      <c r="B1917" s="3" t="s">
        <v>825</v>
      </c>
      <c r="C1917" s="3">
        <v>41116133</v>
      </c>
      <c r="D1917" s="3" t="s">
        <v>223</v>
      </c>
    </row>
    <row r="1918" spans="2:4" ht="150">
      <c r="B1918" s="3" t="s">
        <v>826</v>
      </c>
      <c r="C1918" s="3">
        <v>41116010</v>
      </c>
      <c r="D1918" s="3" t="s">
        <v>223</v>
      </c>
    </row>
    <row r="1919" spans="2:4" ht="210">
      <c r="B1919" s="3" t="s">
        <v>827</v>
      </c>
      <c r="C1919" s="3">
        <v>41116144</v>
      </c>
      <c r="D1919" s="3" t="s">
        <v>223</v>
      </c>
    </row>
    <row r="1920" spans="2:4" ht="120">
      <c r="B1920" s="3" t="s">
        <v>828</v>
      </c>
      <c r="C1920" s="3">
        <v>41116144</v>
      </c>
      <c r="D1920" s="3" t="s">
        <v>223</v>
      </c>
    </row>
    <row r="1921" spans="2:4" ht="195">
      <c r="B1921" s="3" t="s">
        <v>829</v>
      </c>
      <c r="C1921" s="3">
        <v>41116126</v>
      </c>
      <c r="D1921" s="3" t="s">
        <v>223</v>
      </c>
    </row>
    <row r="1922" spans="2:4" ht="135">
      <c r="B1922" s="3" t="s">
        <v>830</v>
      </c>
      <c r="C1922" s="3">
        <v>41115800</v>
      </c>
      <c r="D1922" s="3" t="s">
        <v>223</v>
      </c>
    </row>
    <row r="1923" spans="2:4" ht="75">
      <c r="B1923" s="3" t="s">
        <v>831</v>
      </c>
      <c r="C1923" s="3">
        <v>41121500</v>
      </c>
      <c r="D1923" s="3" t="s">
        <v>223</v>
      </c>
    </row>
    <row r="1924" spans="2:4" ht="165">
      <c r="B1924" s="3" t="s">
        <v>832</v>
      </c>
      <c r="C1924" s="3">
        <v>81101706</v>
      </c>
      <c r="D1924" s="3" t="s">
        <v>223</v>
      </c>
    </row>
    <row r="1925" spans="2:4" ht="180">
      <c r="B1925" s="3" t="s">
        <v>833</v>
      </c>
      <c r="C1925" s="3">
        <v>81101706</v>
      </c>
      <c r="D1925" s="3" t="s">
        <v>223</v>
      </c>
    </row>
    <row r="1926" spans="2:4" ht="135">
      <c r="B1926" s="3" t="s">
        <v>834</v>
      </c>
      <c r="C1926" s="3">
        <v>81101706</v>
      </c>
      <c r="D1926" s="3" t="s">
        <v>223</v>
      </c>
    </row>
    <row r="1927" spans="2:4" ht="240">
      <c r="B1927" s="3" t="s">
        <v>835</v>
      </c>
      <c r="C1927" s="3">
        <v>81101706</v>
      </c>
      <c r="D1927" s="3" t="s">
        <v>223</v>
      </c>
    </row>
    <row r="1928" spans="2:4" ht="75">
      <c r="B1928" s="3" t="s">
        <v>836</v>
      </c>
      <c r="C1928" s="3">
        <v>81101706</v>
      </c>
      <c r="D1928" s="3" t="s">
        <v>223</v>
      </c>
    </row>
    <row r="1929" spans="2:4" ht="75">
      <c r="B1929" s="3" t="s">
        <v>837</v>
      </c>
      <c r="C1929" s="3">
        <v>41111729</v>
      </c>
      <c r="D1929" s="3" t="s">
        <v>223</v>
      </c>
    </row>
    <row r="1930" spans="2:4" ht="90">
      <c r="B1930" s="3" t="s">
        <v>838</v>
      </c>
      <c r="C1930" s="3">
        <v>41116011</v>
      </c>
      <c r="D1930" s="3" t="s">
        <v>223</v>
      </c>
    </row>
    <row r="1931" spans="2:4" ht="105">
      <c r="B1931" s="3" t="s">
        <v>839</v>
      </c>
      <c r="C1931" s="3">
        <v>41115800</v>
      </c>
      <c r="D1931" s="3" t="s">
        <v>223</v>
      </c>
    </row>
    <row r="1932" spans="2:4" ht="75">
      <c r="B1932" s="3" t="s">
        <v>840</v>
      </c>
      <c r="C1932" s="3">
        <v>41103023</v>
      </c>
      <c r="D1932" s="3" t="s">
        <v>223</v>
      </c>
    </row>
    <row r="1933" spans="2:4" ht="75">
      <c r="B1933" s="3" t="s">
        <v>841</v>
      </c>
      <c r="C1933" s="3">
        <v>41103021</v>
      </c>
      <c r="D1933" s="3" t="s">
        <v>223</v>
      </c>
    </row>
    <row r="1934" spans="2:4" ht="90">
      <c r="B1934" s="3" t="s">
        <v>842</v>
      </c>
      <c r="C1934" s="3">
        <v>41111722</v>
      </c>
      <c r="D1934" s="3" t="s">
        <v>223</v>
      </c>
    </row>
    <row r="1935" spans="2:4" ht="150">
      <c r="B1935" s="3" t="s">
        <v>843</v>
      </c>
      <c r="C1935" s="3">
        <v>41116011</v>
      </c>
      <c r="D1935" s="3" t="s">
        <v>223</v>
      </c>
    </row>
    <row r="1936" spans="2:4" ht="90">
      <c r="B1936" s="3" t="s">
        <v>844</v>
      </c>
      <c r="C1936" s="3">
        <v>41116011</v>
      </c>
      <c r="D1936" s="3" t="s">
        <v>223</v>
      </c>
    </row>
    <row r="1937" spans="2:4" ht="90">
      <c r="B1937" s="3" t="s">
        <v>845</v>
      </c>
      <c r="C1937" s="4">
        <v>93131608</v>
      </c>
      <c r="D1937" s="4" t="s">
        <v>223</v>
      </c>
    </row>
    <row r="1938" spans="2:4" ht="150">
      <c r="B1938" s="3" t="s">
        <v>846</v>
      </c>
      <c r="C1938" s="3">
        <v>85101703</v>
      </c>
      <c r="D1938" s="14" t="s">
        <v>847</v>
      </c>
    </row>
    <row r="1939" spans="2:4" ht="105">
      <c r="B1939" s="3" t="s">
        <v>848</v>
      </c>
      <c r="C1939" s="3">
        <v>85101703</v>
      </c>
      <c r="D1939" s="14" t="s">
        <v>847</v>
      </c>
    </row>
    <row r="1940" spans="2:4" ht="120">
      <c r="B1940" s="3" t="s">
        <v>849</v>
      </c>
      <c r="C1940" s="3">
        <v>85101701</v>
      </c>
      <c r="D1940" s="14" t="s">
        <v>847</v>
      </c>
    </row>
    <row r="1941" spans="2:4" ht="135">
      <c r="B1941" s="3" t="s">
        <v>850</v>
      </c>
      <c r="C1941" s="3">
        <v>85101701</v>
      </c>
      <c r="D1941" s="14" t="s">
        <v>847</v>
      </c>
    </row>
    <row r="1942" spans="2:4" ht="75">
      <c r="B1942" s="3" t="s">
        <v>851</v>
      </c>
      <c r="C1942" s="3">
        <v>85101701</v>
      </c>
      <c r="D1942" s="14" t="s">
        <v>847</v>
      </c>
    </row>
    <row r="1943" spans="2:4" ht="150">
      <c r="B1943" s="3" t="s">
        <v>852</v>
      </c>
      <c r="C1943" s="3">
        <v>85101701</v>
      </c>
      <c r="D1943" s="14" t="s">
        <v>847</v>
      </c>
    </row>
    <row r="1944" spans="2:4" ht="135">
      <c r="B1944" s="3" t="s">
        <v>853</v>
      </c>
      <c r="C1944" s="3">
        <v>85101701</v>
      </c>
      <c r="D1944" s="14" t="s">
        <v>847</v>
      </c>
    </row>
    <row r="1945" spans="2:4" ht="120">
      <c r="B1945" s="3" t="s">
        <v>854</v>
      </c>
      <c r="C1945" s="3">
        <v>85101701</v>
      </c>
      <c r="D1945" s="14" t="s">
        <v>847</v>
      </c>
    </row>
    <row r="1946" spans="2:4" ht="75">
      <c r="B1946" s="3" t="s">
        <v>855</v>
      </c>
      <c r="C1946" s="3">
        <v>85101701</v>
      </c>
      <c r="D1946" s="14" t="s">
        <v>847</v>
      </c>
    </row>
    <row r="1947" spans="2:4" ht="135">
      <c r="B1947" s="4" t="s">
        <v>856</v>
      </c>
      <c r="C1947" s="3">
        <v>82101801</v>
      </c>
      <c r="D1947" s="4" t="s">
        <v>248</v>
      </c>
    </row>
    <row r="1948" spans="2:4" ht="120">
      <c r="B1948" s="4" t="s">
        <v>857</v>
      </c>
      <c r="C1948" s="3">
        <v>43211500</v>
      </c>
      <c r="D1948" s="4" t="s">
        <v>248</v>
      </c>
    </row>
    <row r="1949" spans="2:4" ht="165">
      <c r="B1949" s="4" t="s">
        <v>858</v>
      </c>
      <c r="C1949" s="3">
        <v>43233000</v>
      </c>
      <c r="D1949" s="4" t="s">
        <v>248</v>
      </c>
    </row>
    <row r="1950" spans="2:4" ht="120">
      <c r="B1950" s="4" t="s">
        <v>859</v>
      </c>
      <c r="C1950" s="3">
        <v>82121801</v>
      </c>
      <c r="D1950" s="4" t="s">
        <v>248</v>
      </c>
    </row>
    <row r="1951" spans="2:4" ht="120">
      <c r="B1951" s="4" t="s">
        <v>860</v>
      </c>
      <c r="C1951" s="3">
        <v>43232400</v>
      </c>
      <c r="D1951" s="4" t="s">
        <v>248</v>
      </c>
    </row>
    <row r="1952" spans="2:4" ht="120">
      <c r="B1952" s="4" t="s">
        <v>861</v>
      </c>
      <c r="C1952" s="3">
        <v>43232400</v>
      </c>
      <c r="D1952" s="4" t="s">
        <v>248</v>
      </c>
    </row>
    <row r="1953" spans="2:4" ht="120">
      <c r="B1953" s="4" t="s">
        <v>862</v>
      </c>
      <c r="C1953" s="3">
        <v>72101511</v>
      </c>
      <c r="D1953" s="4" t="s">
        <v>248</v>
      </c>
    </row>
    <row r="1954" spans="2:4" ht="120">
      <c r="B1954" s="4" t="s">
        <v>863</v>
      </c>
      <c r="C1954" s="3">
        <v>80101500</v>
      </c>
      <c r="D1954" s="4" t="s">
        <v>248</v>
      </c>
    </row>
    <row r="1955" spans="2:4" ht="75">
      <c r="B1955" s="4" t="s">
        <v>864</v>
      </c>
      <c r="C1955" s="4">
        <v>43211508</v>
      </c>
      <c r="D1955" s="4" t="s">
        <v>147</v>
      </c>
    </row>
    <row r="1956" spans="2:4" ht="75">
      <c r="B1956" s="4" t="s">
        <v>865</v>
      </c>
      <c r="C1956" s="6">
        <v>43211508</v>
      </c>
      <c r="D1956" s="4" t="s">
        <v>147</v>
      </c>
    </row>
    <row r="1957" spans="2:4" ht="75">
      <c r="B1957" s="4" t="s">
        <v>866</v>
      </c>
      <c r="C1957" s="6">
        <v>43211508</v>
      </c>
      <c r="D1957" s="4" t="s">
        <v>147</v>
      </c>
    </row>
    <row r="1958" spans="2:4" ht="75">
      <c r="B1958" s="4" t="s">
        <v>867</v>
      </c>
      <c r="C1958" s="4">
        <v>42211508</v>
      </c>
      <c r="D1958" s="4" t="s">
        <v>147</v>
      </c>
    </row>
    <row r="1959" spans="2:4" ht="75">
      <c r="B1959" s="6" t="s">
        <v>868</v>
      </c>
      <c r="C1959" s="6" t="s">
        <v>869</v>
      </c>
      <c r="D1959" s="4" t="s">
        <v>870</v>
      </c>
    </row>
    <row r="1960" spans="2:4" ht="75">
      <c r="B1960" s="4" t="s">
        <v>871</v>
      </c>
      <c r="C1960" s="6">
        <v>43211508</v>
      </c>
      <c r="D1960" s="4" t="s">
        <v>872</v>
      </c>
    </row>
    <row r="1961" spans="2:4" ht="75">
      <c r="B1961" s="4" t="s">
        <v>873</v>
      </c>
      <c r="C1961" s="6">
        <v>56121805</v>
      </c>
      <c r="D1961" s="4" t="s">
        <v>872</v>
      </c>
    </row>
    <row r="1962" spans="2:4" ht="90">
      <c r="B1962" s="4" t="s">
        <v>874</v>
      </c>
      <c r="C1962" s="3">
        <v>82101801</v>
      </c>
      <c r="D1962" s="4" t="s">
        <v>218</v>
      </c>
    </row>
    <row r="1963" spans="2:4" ht="90">
      <c r="B1963" s="4" t="s">
        <v>875</v>
      </c>
      <c r="C1963" s="3">
        <v>82101801</v>
      </c>
      <c r="D1963" s="4" t="s">
        <v>218</v>
      </c>
    </row>
    <row r="1964" spans="2:4" ht="75">
      <c r="B1964" s="4" t="s">
        <v>876</v>
      </c>
      <c r="C1964" s="3">
        <v>82101801</v>
      </c>
      <c r="D1964" s="4" t="s">
        <v>218</v>
      </c>
    </row>
    <row r="1965" spans="2:4" ht="135">
      <c r="B1965" s="4" t="s">
        <v>877</v>
      </c>
      <c r="C1965" s="3">
        <v>82101801</v>
      </c>
      <c r="D1965" s="4" t="s">
        <v>218</v>
      </c>
    </row>
    <row r="1966" spans="2:4" ht="75">
      <c r="B1966" s="3" t="s">
        <v>878</v>
      </c>
      <c r="C1966" s="3">
        <v>80101604</v>
      </c>
      <c r="D1966" s="4" t="s">
        <v>879</v>
      </c>
    </row>
    <row r="1967" spans="2:4" ht="75">
      <c r="B1967" s="3" t="s">
        <v>880</v>
      </c>
      <c r="C1967" s="3">
        <v>80101604</v>
      </c>
      <c r="D1967" s="3" t="s">
        <v>881</v>
      </c>
    </row>
    <row r="1968" spans="2:4" ht="75">
      <c r="B1968" s="3" t="s">
        <v>882</v>
      </c>
      <c r="C1968" s="3">
        <v>72111000</v>
      </c>
      <c r="D1968" s="3" t="s">
        <v>265</v>
      </c>
    </row>
    <row r="1969" spans="2:4" ht="75">
      <c r="B1969" s="3" t="s">
        <v>883</v>
      </c>
      <c r="C1969" s="3">
        <v>23281700</v>
      </c>
      <c r="D1969" s="3" t="s">
        <v>884</v>
      </c>
    </row>
    <row r="1970" spans="2:4" ht="105">
      <c r="B1970" s="3" t="s">
        <v>885</v>
      </c>
      <c r="C1970" s="3">
        <v>80101604</v>
      </c>
      <c r="D1970" s="3" t="s">
        <v>886</v>
      </c>
    </row>
    <row r="1971" spans="2:4" ht="105">
      <c r="B1971" s="3" t="s">
        <v>887</v>
      </c>
      <c r="C1971" s="3">
        <v>80101604</v>
      </c>
      <c r="D1971" s="3" t="s">
        <v>886</v>
      </c>
    </row>
    <row r="1972" spans="2:4" ht="375">
      <c r="B1972" s="4" t="s">
        <v>329</v>
      </c>
      <c r="C1972" s="4">
        <v>93141500</v>
      </c>
      <c r="D1972" s="3" t="s">
        <v>888</v>
      </c>
    </row>
    <row r="1973" spans="2:4" ht="165">
      <c r="B1973" s="4" t="s">
        <v>331</v>
      </c>
      <c r="C1973" s="4">
        <v>93141500</v>
      </c>
      <c r="D1973" s="3" t="s">
        <v>888</v>
      </c>
    </row>
    <row r="1974" spans="2:4" ht="120">
      <c r="B1974" s="4" t="s">
        <v>333</v>
      </c>
      <c r="C1974" s="4">
        <v>93141500</v>
      </c>
      <c r="D1974" s="3" t="s">
        <v>888</v>
      </c>
    </row>
    <row r="1975" spans="2:4" ht="165">
      <c r="B1975" s="4" t="s">
        <v>334</v>
      </c>
      <c r="C1975" s="4">
        <v>93141500</v>
      </c>
      <c r="D1975" s="3" t="s">
        <v>888</v>
      </c>
    </row>
    <row r="1976" spans="2:4" ht="75">
      <c r="B1976" s="3" t="s">
        <v>889</v>
      </c>
      <c r="C1976" s="3">
        <v>92121504</v>
      </c>
      <c r="D1976" s="3" t="s">
        <v>890</v>
      </c>
    </row>
    <row r="1977" spans="2:4" ht="165">
      <c r="B1977" s="3" t="s">
        <v>891</v>
      </c>
      <c r="C1977" s="2">
        <v>78111811</v>
      </c>
      <c r="D1977" s="3" t="s">
        <v>892</v>
      </c>
    </row>
    <row r="1978" spans="2:4" ht="60">
      <c r="B1978" s="3" t="s">
        <v>893</v>
      </c>
      <c r="C1978" s="4" t="s">
        <v>894</v>
      </c>
      <c r="D1978" s="3" t="s">
        <v>359</v>
      </c>
    </row>
    <row r="1979" spans="2:4" ht="75">
      <c r="B1979" s="3" t="s">
        <v>895</v>
      </c>
      <c r="C1979" s="3">
        <v>80101500</v>
      </c>
      <c r="D1979" s="3" t="s">
        <v>896</v>
      </c>
    </row>
    <row r="1980" spans="2:4" ht="45">
      <c r="B1980" s="3" t="s">
        <v>897</v>
      </c>
      <c r="C1980" s="3">
        <v>81112501</v>
      </c>
      <c r="D1980" s="3" t="s">
        <v>890</v>
      </c>
    </row>
    <row r="1981" spans="2:4" ht="180">
      <c r="B1981" s="3" t="s">
        <v>898</v>
      </c>
      <c r="C1981" s="3">
        <v>43211508</v>
      </c>
      <c r="D1981" s="3" t="s">
        <v>359</v>
      </c>
    </row>
    <row r="1982" spans="2:4" ht="45">
      <c r="B1982" s="3" t="s">
        <v>899</v>
      </c>
      <c r="C1982" s="3">
        <v>85151603</v>
      </c>
      <c r="D1982" s="3" t="s">
        <v>900</v>
      </c>
    </row>
    <row r="1983" spans="2:4" ht="60">
      <c r="B1983" s="2" t="s">
        <v>901</v>
      </c>
      <c r="C1983" s="3">
        <v>82121502</v>
      </c>
      <c r="D1983" s="3" t="s">
        <v>359</v>
      </c>
    </row>
    <row r="1984" spans="2:4" ht="45">
      <c r="B1984" s="3" t="s">
        <v>902</v>
      </c>
      <c r="C1984" s="3">
        <v>82121502</v>
      </c>
      <c r="D1984" s="3" t="s">
        <v>900</v>
      </c>
    </row>
    <row r="1985" spans="2:4" ht="45">
      <c r="B1985" s="3" t="s">
        <v>903</v>
      </c>
      <c r="C1985" s="3">
        <v>82121502</v>
      </c>
      <c r="D1985" s="3" t="s">
        <v>900</v>
      </c>
    </row>
    <row r="1986" spans="2:4" ht="150">
      <c r="B1986" s="7" t="s">
        <v>904</v>
      </c>
      <c r="C1986" s="3">
        <v>86141500</v>
      </c>
      <c r="D1986" s="7" t="s">
        <v>905</v>
      </c>
    </row>
    <row r="1987" spans="2:4" ht="75">
      <c r="B1987" s="7" t="s">
        <v>906</v>
      </c>
      <c r="C1987" s="3">
        <v>85151700</v>
      </c>
      <c r="D1987" s="7" t="s">
        <v>905</v>
      </c>
    </row>
    <row r="1988" spans="2:4" ht="105">
      <c r="B1988" s="2" t="s">
        <v>907</v>
      </c>
      <c r="C1988" s="3">
        <v>85151700</v>
      </c>
      <c r="D1988" s="7" t="s">
        <v>905</v>
      </c>
    </row>
    <row r="1989" spans="2:4" ht="75">
      <c r="B1989" s="7" t="s">
        <v>908</v>
      </c>
      <c r="C1989" s="3">
        <v>93131600</v>
      </c>
      <c r="D1989" s="7" t="s">
        <v>490</v>
      </c>
    </row>
    <row r="1990" spans="2:4" ht="135">
      <c r="B1990" s="7" t="s">
        <v>909</v>
      </c>
      <c r="C1990" s="3">
        <v>85151603</v>
      </c>
      <c r="D1990" s="7" t="s">
        <v>490</v>
      </c>
    </row>
    <row r="1991" spans="2:4" ht="150">
      <c r="B1991" s="7" t="s">
        <v>910</v>
      </c>
      <c r="C1991" s="3">
        <v>85151603</v>
      </c>
      <c r="D1991" s="7" t="s">
        <v>490</v>
      </c>
    </row>
    <row r="1992" spans="2:4" ht="135">
      <c r="B1992" s="7" t="s">
        <v>911</v>
      </c>
      <c r="C1992" s="3">
        <v>85151603</v>
      </c>
      <c r="D1992" s="7" t="s">
        <v>490</v>
      </c>
    </row>
    <row r="1993" spans="2:4" ht="135">
      <c r="B1993" s="7" t="s">
        <v>912</v>
      </c>
      <c r="C1993" s="3">
        <v>85151603</v>
      </c>
      <c r="D1993" s="7" t="s">
        <v>490</v>
      </c>
    </row>
    <row r="1994" spans="2:4" ht="135">
      <c r="B1994" s="7" t="s">
        <v>913</v>
      </c>
      <c r="C1994" s="3">
        <v>85151603</v>
      </c>
      <c r="D1994" s="7" t="s">
        <v>490</v>
      </c>
    </row>
    <row r="1995" spans="2:4" ht="150">
      <c r="B1995" s="7" t="s">
        <v>914</v>
      </c>
      <c r="C1995" s="3">
        <v>85151603</v>
      </c>
      <c r="D1995" s="7" t="s">
        <v>490</v>
      </c>
    </row>
    <row r="1996" spans="2:4" ht="135">
      <c r="B1996" s="7" t="s">
        <v>915</v>
      </c>
      <c r="C1996" s="3">
        <v>85151603</v>
      </c>
      <c r="D1996" s="7" t="s">
        <v>490</v>
      </c>
    </row>
    <row r="1997" spans="2:4" ht="150">
      <c r="B1997" s="7" t="s">
        <v>916</v>
      </c>
      <c r="C1997" s="3">
        <v>85151603</v>
      </c>
      <c r="D1997" s="7" t="s">
        <v>490</v>
      </c>
    </row>
    <row r="1998" spans="2:4" ht="135">
      <c r="B1998" s="7" t="s">
        <v>917</v>
      </c>
      <c r="C1998" s="3">
        <v>85151603</v>
      </c>
      <c r="D1998" s="7" t="s">
        <v>490</v>
      </c>
    </row>
    <row r="1999" spans="2:4" ht="150">
      <c r="B1999" s="7" t="s">
        <v>918</v>
      </c>
      <c r="C1999" s="3">
        <v>85151603</v>
      </c>
      <c r="D1999" s="7" t="s">
        <v>490</v>
      </c>
    </row>
    <row r="2000" spans="2:4" ht="135">
      <c r="B2000" s="7" t="s">
        <v>919</v>
      </c>
      <c r="C2000" s="3">
        <v>85151603</v>
      </c>
      <c r="D2000" s="7" t="s">
        <v>490</v>
      </c>
    </row>
    <row r="2001" spans="2:4" ht="135">
      <c r="B2001" s="7" t="s">
        <v>920</v>
      </c>
      <c r="C2001" s="3">
        <v>85151603</v>
      </c>
      <c r="D2001" s="7" t="s">
        <v>490</v>
      </c>
    </row>
    <row r="2002" spans="2:4" ht="135">
      <c r="B2002" s="7" t="s">
        <v>921</v>
      </c>
      <c r="C2002" s="3">
        <v>85151603</v>
      </c>
      <c r="D2002" s="7" t="s">
        <v>490</v>
      </c>
    </row>
    <row r="2003" spans="2:4" ht="135">
      <c r="B2003" s="7" t="s">
        <v>922</v>
      </c>
      <c r="C2003" s="3">
        <v>85151603</v>
      </c>
      <c r="D2003" s="7" t="s">
        <v>490</v>
      </c>
    </row>
    <row r="2004" spans="2:4" ht="135">
      <c r="B2004" s="7" t="s">
        <v>923</v>
      </c>
      <c r="C2004" s="3">
        <v>85151603</v>
      </c>
      <c r="D2004" s="7" t="s">
        <v>490</v>
      </c>
    </row>
    <row r="2005" spans="2:4" ht="135">
      <c r="B2005" s="7" t="s">
        <v>924</v>
      </c>
      <c r="C2005" s="3">
        <v>85151603</v>
      </c>
      <c r="D2005" s="7" t="s">
        <v>490</v>
      </c>
    </row>
    <row r="2006" spans="2:4" ht="135">
      <c r="B2006" s="7" t="s">
        <v>925</v>
      </c>
      <c r="C2006" s="3">
        <v>85151603</v>
      </c>
      <c r="D2006" s="7" t="s">
        <v>490</v>
      </c>
    </row>
    <row r="2007" spans="2:4" ht="135">
      <c r="B2007" s="7" t="s">
        <v>926</v>
      </c>
      <c r="C2007" s="3">
        <v>85151603</v>
      </c>
      <c r="D2007" s="7" t="s">
        <v>490</v>
      </c>
    </row>
    <row r="2008" spans="2:4" ht="135">
      <c r="B2008" s="7" t="s">
        <v>927</v>
      </c>
      <c r="C2008" s="3">
        <v>85151603</v>
      </c>
      <c r="D2008" s="7" t="s">
        <v>490</v>
      </c>
    </row>
    <row r="2009" spans="2:4" ht="135">
      <c r="B2009" s="7" t="s">
        <v>928</v>
      </c>
      <c r="C2009" s="3">
        <v>85151603</v>
      </c>
      <c r="D2009" s="7" t="s">
        <v>490</v>
      </c>
    </row>
    <row r="2010" spans="2:4" ht="135">
      <c r="B2010" s="7" t="s">
        <v>929</v>
      </c>
      <c r="C2010" s="3">
        <v>85151603</v>
      </c>
      <c r="D2010" s="7" t="s">
        <v>490</v>
      </c>
    </row>
    <row r="2011" spans="2:4" ht="135">
      <c r="B2011" s="7" t="s">
        <v>930</v>
      </c>
      <c r="C2011" s="3">
        <v>85151603</v>
      </c>
      <c r="D2011" s="7" t="s">
        <v>490</v>
      </c>
    </row>
    <row r="2012" spans="2:4" ht="150">
      <c r="B2012" s="7" t="s">
        <v>931</v>
      </c>
      <c r="C2012" s="3">
        <v>85151603</v>
      </c>
      <c r="D2012" s="7" t="s">
        <v>490</v>
      </c>
    </row>
    <row r="2013" spans="2:4" ht="135">
      <c r="B2013" s="7" t="s">
        <v>932</v>
      </c>
      <c r="C2013" s="3">
        <v>85151603</v>
      </c>
      <c r="D2013" s="7" t="s">
        <v>490</v>
      </c>
    </row>
    <row r="2014" spans="2:4" ht="135">
      <c r="B2014" s="7" t="s">
        <v>933</v>
      </c>
      <c r="C2014" s="3">
        <v>85151603</v>
      </c>
      <c r="D2014" s="7" t="s">
        <v>490</v>
      </c>
    </row>
    <row r="2015" spans="2:4" ht="135">
      <c r="B2015" s="7" t="s">
        <v>934</v>
      </c>
      <c r="C2015" s="3">
        <v>85151603</v>
      </c>
      <c r="D2015" s="7" t="s">
        <v>490</v>
      </c>
    </row>
    <row r="2016" spans="2:4" ht="135">
      <c r="B2016" s="7" t="s">
        <v>935</v>
      </c>
      <c r="C2016" s="3">
        <v>85151603</v>
      </c>
      <c r="D2016" s="7" t="s">
        <v>490</v>
      </c>
    </row>
    <row r="2017" spans="2:4" ht="135">
      <c r="B2017" s="7" t="s">
        <v>936</v>
      </c>
      <c r="C2017" s="3">
        <v>85151603</v>
      </c>
      <c r="D2017" s="7" t="s">
        <v>490</v>
      </c>
    </row>
    <row r="2018" spans="2:4" ht="75">
      <c r="B2018" s="7" t="s">
        <v>937</v>
      </c>
      <c r="C2018" s="3">
        <v>85151603</v>
      </c>
      <c r="D2018" s="7" t="s">
        <v>490</v>
      </c>
    </row>
    <row r="2019" spans="2:4" ht="75">
      <c r="B2019" s="2" t="s">
        <v>938</v>
      </c>
      <c r="C2019" s="3">
        <v>70111704</v>
      </c>
      <c r="D2019" s="7" t="s">
        <v>490</v>
      </c>
    </row>
    <row r="2020" spans="2:4" ht="105">
      <c r="B2020" s="7" t="s">
        <v>939</v>
      </c>
      <c r="C2020" s="3">
        <v>80141902</v>
      </c>
      <c r="D2020" s="6" t="s">
        <v>496</v>
      </c>
    </row>
    <row r="2021" spans="2:4" ht="105">
      <c r="B2021" s="6" t="s">
        <v>940</v>
      </c>
      <c r="C2021" s="3">
        <v>81112217</v>
      </c>
      <c r="D2021" s="6" t="s">
        <v>496</v>
      </c>
    </row>
    <row r="2022" spans="2:4" ht="150">
      <c r="B2022" s="6" t="s">
        <v>941</v>
      </c>
      <c r="C2022" s="3">
        <v>93151505</v>
      </c>
      <c r="D2022" s="5" t="s">
        <v>942</v>
      </c>
    </row>
    <row r="2023" spans="2:4" ht="135">
      <c r="B2023" s="5" t="s">
        <v>943</v>
      </c>
      <c r="C2023" s="3">
        <v>93142101</v>
      </c>
      <c r="D2023" s="5" t="s">
        <v>143</v>
      </c>
    </row>
    <row r="2024" spans="2:4" ht="135">
      <c r="B2024" s="5" t="s">
        <v>944</v>
      </c>
      <c r="C2024" s="3">
        <v>93142101</v>
      </c>
      <c r="D2024" s="5" t="s">
        <v>143</v>
      </c>
    </row>
  </sheetData>
  <sheetProtection/>
  <protectedRanges>
    <protectedRange sqref="B1880:B1881 B1869:B1878" name="Rango1_16_8"/>
    <protectedRange sqref="B1990:B2017 B2019" name="Rango1_2_3_3"/>
    <protectedRange sqref="B2021" name="Rango1_1_1_2"/>
    <protectedRange sqref="B1989" name="Rango1_1_4"/>
    <protectedRange sqref="B1986" name="Rango1_7_3_1"/>
    <protectedRange sqref="B1987" name="Rango1_6_1"/>
    <protectedRange sqref="B1988" name="Rango1_2_1_2_1"/>
    <protectedRange sqref="B2018" name="Rango1_2_2_1_2"/>
    <protectedRange sqref="C95:C97" name="Rango1_2_9_1_1_1"/>
    <protectedRange sqref="C98" name="Rango1_2_14_3_1_1_1"/>
    <protectedRange sqref="C99:C100" name="Rango1_2_17_3_1_1_1"/>
    <protectedRange sqref="C106" name="Rango1_2_8_3_1_1_1"/>
    <protectedRange sqref="C107:C114" name="Rango1_2_10_1_3_1_1_1"/>
    <protectedRange sqref="D99:D100" name="Rango1_2_14_3_2_1_1"/>
    <protectedRange sqref="F95 F97:F98" name="Rango1_2_5_4_1_2"/>
    <protectedRange sqref="F101:F105 F96" name="Rango1_2_13_3_3_1_1"/>
    <protectedRange sqref="F99" name="Rango1_2_14_3_3_1_1"/>
    <protectedRange sqref="F100" name="Rango1_2_17_3_3_1_1"/>
    <protectedRange sqref="F106" name="Rango1_2_5_1_3_1_1"/>
    <protectedRange sqref="F107" name="Rango1_2_10_3_3_1_1"/>
    <protectedRange sqref="H95" name="Rango1_2_3_6_1_1"/>
    <protectedRange sqref="H96" name="Rango1_2_1_3_1_1"/>
    <protectedRange sqref="H97" name="Rango1_2_2_3_1_1"/>
    <protectedRange sqref="H98" name="Rango1_2_14_3_4_1_1"/>
    <protectedRange sqref="H99:H100" name="Rango1_2_17_3_4_1_1"/>
    <protectedRange sqref="H106" name="Rango1_2_3_2_3_1_1"/>
    <protectedRange sqref="H107:H114" name="Rango1_2_10_2_3_1_1"/>
    <protectedRange sqref="C481:C484" name="Rango1_2_3_1_3"/>
    <protectedRange sqref="D481:D483" name="Rango1_3_3_1_1"/>
    <protectedRange sqref="F481:F484" name="Rango1_4_2_2"/>
    <protectedRange sqref="H484:I484" name="Rango1_5_2"/>
    <protectedRange sqref="H483:I483" name="Rango1_2_1_1_5_2"/>
    <protectedRange sqref="H481:I481" name="Rango1_1_1_1_1_2"/>
    <protectedRange sqref="H482:I482" name="Rango1_5_1_1_2"/>
    <protectedRange sqref="D484" name="Rango1_3_1_1_1_1"/>
    <protectedRange sqref="C793:C794" name="Rango1_16_1_3"/>
    <protectedRange sqref="E793:E797" name="Rango1_16_3_1_1_1"/>
    <protectedRange sqref="F793:F797" name="Rango1_16_2_1_1_1"/>
    <protectedRange sqref="C1122:C1126" name="Rango1_5_1_3"/>
    <protectedRange sqref="C1128" name="Rango1_1_4_2"/>
    <protectedRange sqref="C1127" name="Rango1_2_8_1"/>
    <protectedRange sqref="C1154:C1156 C1129:C1133" name="Rango1_2_1_2_2"/>
    <protectedRange sqref="C1134" name="Rango1_2_2_3_3"/>
    <protectedRange sqref="C1137" name="Rango1_1_1_2_2"/>
    <protectedRange sqref="C1135" name="Rango1_1_2_2_1"/>
    <protectedRange sqref="H1128" name="Rango1_3_4_1"/>
    <protectedRange sqref="H1143:H1144 H1154:H1156 H1129:H1133" name="Rango1_2_4_2_2"/>
    <protectedRange sqref="H1127" name="Rango1_2_5_2_1"/>
    <protectedRange sqref="H1134:H1136" name="Rango1_2_6_2_1"/>
    <protectedRange sqref="H1137" name="Rango1_3_1_2_1"/>
    <protectedRange sqref="C1136" name="Rango1_2_2_1_2_2"/>
    <protectedRange sqref="H1153" name="Rango1_2_3_2_4"/>
    <protectedRange sqref="H1151" name="Rango1_2_7_1_2"/>
    <protectedRange sqref="D1574:D1612" name="Rango1_2_3_7"/>
    <protectedRange sqref="F1616 F1622:F1627 F1630 F1574:F1614" name="Rango1_2_2_6"/>
    <protectedRange sqref="D1613:D1615" name="Rango1_2_3_1_2_2"/>
    <protectedRange sqref="D1620:D1623 D1616:D1618" name="Rango1_2_3_2_2_1"/>
    <protectedRange sqref="F1615" name="Rango1_2_2_2_3"/>
    <protectedRange sqref="C1620:C1628" name="Rango1_16_6_2"/>
    <protectedRange sqref="F1620:F1621 F1628:F1629 F1632" name="Rango1_16_2_2_2"/>
    <protectedRange sqref="E1620:E1628" name="Rango1_16_3_2_2"/>
    <protectedRange sqref="F1617:F1618" name="Rango1_2_2_1_1_1"/>
    <protectedRange sqref="H1574:H1596" name="Rango1_2_1_1_1"/>
    <protectedRange sqref="H1613:H1614" name="Rango1_2_4_3_2"/>
    <protectedRange sqref="H1610:H1612" name="Rango1_2_6_1_1"/>
    <protectedRange sqref="H1597:H1601" name="Rango1_2_4_1_1_2"/>
    <protectedRange sqref="H1602:H1609" name="Rango1_2_5_1_1_2"/>
    <protectedRange sqref="H1620:H1628" name="Rango1_16_1_2_1_2"/>
    <protectedRange sqref="H1616:H1618" name="Rango1_2_4_2_1_2"/>
    <protectedRange sqref="C1619" name="Rango1_16_5"/>
    <protectedRange sqref="F1619" name="Rango1_16_2_4"/>
    <protectedRange sqref="E1619" name="Rango1_16_3_4"/>
    <protectedRange sqref="H1619" name="Rango1_16_1_2_3"/>
    <protectedRange sqref="D1858" name="Rango1_2_3_4_2"/>
    <protectedRange sqref="F1858" name="Rango1_2_2_3_2_2"/>
    <protectedRange sqref="H1858" name="Rango1_2_1_1_2_1"/>
    <protectedRange sqref="F1855" name="Rango1_2_2_4_1"/>
    <protectedRange sqref="H1855" name="Rango1_2_1_1_3_2"/>
    <protectedRange sqref="D1672:D1673" name="Rango1_2_3_5_1"/>
    <protectedRange sqref="F1672:F1673" name="Rango1_2_2_5_1"/>
    <protectedRange sqref="H1672:H1673" name="Rango1_2_1_1_4_1"/>
  </protectedRanges>
  <autoFilter ref="B19:L1858"/>
  <mergeCells count="2">
    <mergeCell ref="F6:J10"/>
    <mergeCell ref="F12:J16"/>
  </mergeCells>
  <conditionalFormatting sqref="C686 C614">
    <cfRule type="cellIs" priority="1" dxfId="1" operator="lessThan" stopIfTrue="1">
      <formula>1</formula>
    </cfRule>
    <cfRule type="cellIs" priority="2" dxfId="2" operator="lessThan" stopIfTrue="1">
      <formula>1</formula>
    </cfRule>
  </conditionalFormatting>
  <dataValidations count="4">
    <dataValidation type="decimal" allowBlank="1" showInputMessage="1" showErrorMessage="1" sqref="H1246 H1275 H1278">
      <formula1>0</formula1>
      <formula2>9999999999999990000</formula2>
    </dataValidation>
    <dataValidation showInputMessage="1" showErrorMessage="1" sqref="D1292:D1346 D1250 D1375 D1379 D1417 D1435:D1476"/>
    <dataValidation type="list" allowBlank="1" showInputMessage="1" showErrorMessage="1" sqref="F1219 E1220:E1242 E1178:E1218 F1243:F1248 F1250:F1292">
      <formula1>Modalidad_Seleccion</formula1>
    </dataValidation>
    <dataValidation type="list" allowBlank="1" showInputMessage="1" showErrorMessage="1" sqref="L1206:L1207 L1238 L1180">
      <formula1>TECNICOS</formula1>
    </dataValidation>
  </dataValidations>
  <hyperlinks>
    <hyperlink ref="C9" r:id="rId1" display="www.antioquia.gov.co"/>
    <hyperlink ref="L1804" r:id="rId2" display="beatriz.loperamontoya@antioquia.gov.co"/>
    <hyperlink ref="L1805:L1839" r:id="rId3" display="beatriz.loperamontoya@antioquia.gov.co"/>
    <hyperlink ref="L1840" r:id="rId4" display="beatriz.loperamontoya@antioquia.gov.co"/>
    <hyperlink ref="L1819" r:id="rId5" display="beatriz.loperamontoya@antioquia.gov.co"/>
    <hyperlink ref="L1820" r:id="rId6" display="beatriz.loperamontoya@antioquia.gov.co"/>
    <hyperlink ref="L1821" r:id="rId7" display="beatriz.loperamontoya@antioquia.gov.co"/>
    <hyperlink ref="L1822" r:id="rId8" display="beatriz.loperamontoya@antioquia.gov.co"/>
    <hyperlink ref="L1823" r:id="rId9" display="beatriz.loperamontoya@antioquia.gov.co"/>
    <hyperlink ref="L1824" r:id="rId10" display="beatriz.loperamontoya@antioquia.gov.co"/>
    <hyperlink ref="L1825" r:id="rId11" display="beatriz.loperamontoya@antioquia.gov.co"/>
    <hyperlink ref="L1826" r:id="rId12" display="beatriz.loperamontoya@antioquia.gov.co"/>
    <hyperlink ref="L1831" r:id="rId13" display="beatriz.loperamontoya@antioquia.gov.co"/>
    <hyperlink ref="L1827" r:id="rId14" display="beatriz.loperamontoya@antioquia.gov.co"/>
    <hyperlink ref="L1828" r:id="rId15" display="beatriz.loperamontoya@antioquia.gov.co"/>
    <hyperlink ref="L1829" r:id="rId16" display="beatriz.loperamontoya@antioquia.gov.co"/>
    <hyperlink ref="L1830" r:id="rId17" display="beatriz.loperamontoya@antioquia.gov.co"/>
    <hyperlink ref="L1833" r:id="rId18" display="beatriz.loperamontoya@antioquia.gov.co"/>
    <hyperlink ref="L1834" r:id="rId19" display="beatriz.loperamontoya@antioquia.gov.co"/>
    <hyperlink ref="L1836" r:id="rId20" display="beatriz.loperamontoya@antioquia.gov.co"/>
    <hyperlink ref="L1815" r:id="rId21" display="beatriz.loperamontoya@antioquia.gov.co"/>
    <hyperlink ref="L1816" r:id="rId22" display="beatriz.loperamontoya@antioquia.gov.co"/>
    <hyperlink ref="L1817" r:id="rId23" display="beatriz.loperamontoya@antioquia.gov.co"/>
    <hyperlink ref="L1818" r:id="rId24" display="beatriz.loperamontoya@antioquia.gov.co"/>
    <hyperlink ref="L1832" r:id="rId25" display="beatriz.loperamontoya@antioquia.gov.co"/>
    <hyperlink ref="L1835" r:id="rId26" display="beatriz.loperamontoya@antioquia.gov.co"/>
    <hyperlink ref="L1782:L1783" r:id="rId27" display="beatriz.loperamontoya@antioquia.gov.co"/>
    <hyperlink ref="L1782" r:id="rId28" display="beatriz.loperamontoya@antioquia.gov.co"/>
    <hyperlink ref="L1783" r:id="rId29" display="beatriz.loperamontoya@antioquia.gov.co"/>
    <hyperlink ref="L1841" r:id="rId30" display="beatriz.loperamontoya@antioquia.gov.co"/>
  </hyperlinks>
  <printOptions/>
  <pageMargins left="0.7" right="0.7" top="0.75" bottom="0.75" header="0.3" footer="0.3"/>
  <pageSetup horizontalDpi="1200" verticalDpi="1200" orientation="portrait" r:id="rId33"/>
  <legacy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TATIANA HERRERA ARTEAGA</dc:creator>
  <cp:keywords/>
  <dc:description/>
  <cp:lastModifiedBy>JUAN CARLOS ARANGO RAMIREZ</cp:lastModifiedBy>
  <dcterms:created xsi:type="dcterms:W3CDTF">2015-03-02T14:44:00Z</dcterms:created>
  <dcterms:modified xsi:type="dcterms:W3CDTF">2015-07-14T19:44:18Z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